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8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23" i="1"/>
  <c r="T23"/>
  <c r="V23"/>
  <c r="P23"/>
  <c r="B46"/>
  <c r="J46" s="1"/>
  <c r="B45"/>
  <c r="J45" s="1"/>
  <c r="B44"/>
  <c r="J44" s="1"/>
  <c r="B43"/>
  <c r="E41"/>
  <c r="C41"/>
  <c r="B39"/>
  <c r="J39" s="1"/>
  <c r="B38"/>
  <c r="J38" s="1"/>
  <c r="B37"/>
  <c r="J37" s="1"/>
  <c r="B36"/>
  <c r="J36" s="1"/>
  <c r="B35"/>
  <c r="I33"/>
  <c r="G33"/>
  <c r="E33"/>
  <c r="C33"/>
  <c r="B32"/>
  <c r="J32" s="1"/>
  <c r="B31"/>
  <c r="J31" s="1"/>
  <c r="B30"/>
  <c r="J30" s="1"/>
  <c r="B29"/>
  <c r="J29" s="1"/>
  <c r="B28"/>
  <c r="O22"/>
  <c r="W22" s="1"/>
  <c r="O21"/>
  <c r="W21" s="1"/>
  <c r="O20"/>
  <c r="W20" s="1"/>
  <c r="O19"/>
  <c r="R17"/>
  <c r="P17"/>
  <c r="O15"/>
  <c r="W15" s="1"/>
  <c r="O14"/>
  <c r="W14" s="1"/>
  <c r="O13"/>
  <c r="W13" s="1"/>
  <c r="O12"/>
  <c r="W12" s="1"/>
  <c r="O11"/>
  <c r="V9"/>
  <c r="T9"/>
  <c r="R9"/>
  <c r="P9"/>
  <c r="O8"/>
  <c r="W8" s="1"/>
  <c r="O7"/>
  <c r="W7" s="1"/>
  <c r="O6"/>
  <c r="W6" s="1"/>
  <c r="O5"/>
  <c r="W5" s="1"/>
  <c r="O4"/>
  <c r="B6"/>
  <c r="H6" s="1"/>
  <c r="B15"/>
  <c r="D15" s="1"/>
  <c r="B11"/>
  <c r="D11" s="1"/>
  <c r="B12"/>
  <c r="D12" s="1"/>
  <c r="B13"/>
  <c r="D13" s="1"/>
  <c r="B14"/>
  <c r="D14" s="1"/>
  <c r="I23"/>
  <c r="G23"/>
  <c r="E23"/>
  <c r="C23"/>
  <c r="B22"/>
  <c r="J22" s="1"/>
  <c r="B21"/>
  <c r="J21" s="1"/>
  <c r="B20"/>
  <c r="J20" s="1"/>
  <c r="B19"/>
  <c r="E17"/>
  <c r="C17"/>
  <c r="I9"/>
  <c r="G9"/>
  <c r="E9"/>
  <c r="C9"/>
  <c r="B5"/>
  <c r="H5" s="1"/>
  <c r="B7"/>
  <c r="K7" s="1"/>
  <c r="B8"/>
  <c r="J8" s="1"/>
  <c r="B4"/>
  <c r="K4" s="1"/>
  <c r="D38" l="1"/>
  <c r="B33"/>
  <c r="J33" s="1"/>
  <c r="D29"/>
  <c r="D32"/>
  <c r="B47"/>
  <c r="F47" s="1"/>
  <c r="D44"/>
  <c r="D31"/>
  <c r="B41"/>
  <c r="H41" s="1"/>
  <c r="D36"/>
  <c r="D39"/>
  <c r="D46"/>
  <c r="J15"/>
  <c r="D28"/>
  <c r="K29"/>
  <c r="D30"/>
  <c r="K31"/>
  <c r="K32"/>
  <c r="D35"/>
  <c r="K36"/>
  <c r="D37"/>
  <c r="K38"/>
  <c r="K39"/>
  <c r="D43"/>
  <c r="K44"/>
  <c r="D45"/>
  <c r="K46"/>
  <c r="K28"/>
  <c r="K30"/>
  <c r="K35"/>
  <c r="K37"/>
  <c r="K43"/>
  <c r="K45"/>
  <c r="O17"/>
  <c r="W17" s="1"/>
  <c r="Q12"/>
  <c r="Q13"/>
  <c r="H28"/>
  <c r="H29"/>
  <c r="H30"/>
  <c r="H31"/>
  <c r="H32"/>
  <c r="H35"/>
  <c r="H36"/>
  <c r="H37"/>
  <c r="H38"/>
  <c r="H39"/>
  <c r="H43"/>
  <c r="H44"/>
  <c r="H45"/>
  <c r="H46"/>
  <c r="J41"/>
  <c r="K33"/>
  <c r="F28"/>
  <c r="J28"/>
  <c r="F29"/>
  <c r="F30"/>
  <c r="F31"/>
  <c r="F32"/>
  <c r="F35"/>
  <c r="J35"/>
  <c r="F36"/>
  <c r="F37"/>
  <c r="F38"/>
  <c r="F39"/>
  <c r="F43"/>
  <c r="J43"/>
  <c r="F44"/>
  <c r="F45"/>
  <c r="F46"/>
  <c r="O23"/>
  <c r="U23" s="1"/>
  <c r="U13"/>
  <c r="Q14"/>
  <c r="O9"/>
  <c r="Q9" s="1"/>
  <c r="Q4"/>
  <c r="U4"/>
  <c r="X4"/>
  <c r="Q5"/>
  <c r="U5"/>
  <c r="X5"/>
  <c r="Q6"/>
  <c r="U6"/>
  <c r="X6"/>
  <c r="Q7"/>
  <c r="U7"/>
  <c r="X7"/>
  <c r="Q8"/>
  <c r="U8"/>
  <c r="X8"/>
  <c r="Q11"/>
  <c r="U11"/>
  <c r="X11"/>
  <c r="U12"/>
  <c r="X12"/>
  <c r="X13"/>
  <c r="U14"/>
  <c r="X14"/>
  <c r="Q15"/>
  <c r="U15"/>
  <c r="X15"/>
  <c r="Q19"/>
  <c r="U19"/>
  <c r="X19"/>
  <c r="Q20"/>
  <c r="U20"/>
  <c r="X20"/>
  <c r="Q21"/>
  <c r="U21"/>
  <c r="X21"/>
  <c r="Q22"/>
  <c r="U22"/>
  <c r="X22"/>
  <c r="S4"/>
  <c r="W4"/>
  <c r="S5"/>
  <c r="S6"/>
  <c r="S7"/>
  <c r="S8"/>
  <c r="S11"/>
  <c r="W11"/>
  <c r="S12"/>
  <c r="S13"/>
  <c r="S14"/>
  <c r="S15"/>
  <c r="S19"/>
  <c r="W19"/>
  <c r="S20"/>
  <c r="S21"/>
  <c r="S22"/>
  <c r="J13"/>
  <c r="K11"/>
  <c r="J12"/>
  <c r="D4"/>
  <c r="H4"/>
  <c r="F4"/>
  <c r="J4"/>
  <c r="J14"/>
  <c r="D20"/>
  <c r="K20"/>
  <c r="H22"/>
  <c r="D22"/>
  <c r="K22"/>
  <c r="B23"/>
  <c r="H23" s="1"/>
  <c r="D21"/>
  <c r="K21"/>
  <c r="H21"/>
  <c r="H20"/>
  <c r="D19"/>
  <c r="H19"/>
  <c r="K19"/>
  <c r="F19"/>
  <c r="J19"/>
  <c r="F20"/>
  <c r="F21"/>
  <c r="F22"/>
  <c r="H15"/>
  <c r="K15"/>
  <c r="H14"/>
  <c r="K14"/>
  <c r="H13"/>
  <c r="K13"/>
  <c r="H12"/>
  <c r="B17"/>
  <c r="H17" s="1"/>
  <c r="K12"/>
  <c r="H11"/>
  <c r="F11"/>
  <c r="J11"/>
  <c r="F12"/>
  <c r="F13"/>
  <c r="F14"/>
  <c r="F15"/>
  <c r="B9"/>
  <c r="F8"/>
  <c r="H8"/>
  <c r="K8"/>
  <c r="F6"/>
  <c r="J6"/>
  <c r="D8"/>
  <c r="D7"/>
  <c r="F7"/>
  <c r="H7"/>
  <c r="J7"/>
  <c r="K6"/>
  <c r="D6"/>
  <c r="D5"/>
  <c r="F5"/>
  <c r="J5"/>
  <c r="K5"/>
  <c r="F33" l="1"/>
  <c r="F41"/>
  <c r="D33"/>
  <c r="K41"/>
  <c r="H33"/>
  <c r="D41"/>
  <c r="Q23"/>
  <c r="X23"/>
  <c r="S23"/>
  <c r="X17"/>
  <c r="K47"/>
  <c r="S9"/>
  <c r="Q17"/>
  <c r="D47"/>
  <c r="J47"/>
  <c r="U17"/>
  <c r="H47"/>
  <c r="X9"/>
  <c r="S17"/>
  <c r="U9"/>
  <c r="W23"/>
  <c r="W9"/>
  <c r="D23"/>
  <c r="F23"/>
  <c r="K23"/>
  <c r="J23"/>
  <c r="K17"/>
  <c r="D17"/>
  <c r="F17"/>
  <c r="J17"/>
  <c r="D9"/>
  <c r="H9"/>
  <c r="K9"/>
  <c r="F9"/>
  <c r="J9"/>
</calcChain>
</file>

<file path=xl/sharedStrings.xml><?xml version="1.0" encoding="utf-8"?>
<sst xmlns="http://schemas.openxmlformats.org/spreadsheetml/2006/main" count="286" uniqueCount="94">
  <si>
    <t>Lớp</t>
  </si>
  <si>
    <t>10A1</t>
  </si>
  <si>
    <t>10A2</t>
  </si>
  <si>
    <t>10A3</t>
  </si>
  <si>
    <t>10A4</t>
  </si>
  <si>
    <t>10A6</t>
  </si>
  <si>
    <t>12A1</t>
  </si>
  <si>
    <t>12A2</t>
  </si>
  <si>
    <t>12A3</t>
  </si>
  <si>
    <t>12A4</t>
  </si>
  <si>
    <t>11A1</t>
  </si>
  <si>
    <t>11A2</t>
  </si>
  <si>
    <t>11A3</t>
  </si>
  <si>
    <t>11A4</t>
  </si>
  <si>
    <t>11A6</t>
  </si>
  <si>
    <t>%</t>
  </si>
  <si>
    <t>TB</t>
  </si>
  <si>
    <t>KHÁ</t>
  </si>
  <si>
    <t>YẾU</t>
  </si>
  <si>
    <t>SL</t>
  </si>
  <si>
    <t>GIỎI</t>
  </si>
  <si>
    <t>&gt;5,0đ</t>
  </si>
  <si>
    <t>SS</t>
  </si>
  <si>
    <t>K10</t>
  </si>
  <si>
    <t>K11</t>
  </si>
  <si>
    <t>K12</t>
  </si>
  <si>
    <t>GV dạy</t>
  </si>
  <si>
    <t>THỐNG KÊ TỈ LỆ % THI HỌC KÌ  MÔN VẬT LÍ</t>
  </si>
  <si>
    <t>C.Liên</t>
  </si>
  <si>
    <t>T.Quang</t>
  </si>
  <si>
    <t>C.Hạnh</t>
  </si>
  <si>
    <t>T.Vĩnh</t>
  </si>
  <si>
    <t>C.Thúy</t>
  </si>
  <si>
    <t>C.Bắc</t>
  </si>
  <si>
    <t>C.Phương</t>
  </si>
  <si>
    <t>ĐTB</t>
  </si>
  <si>
    <t>TB trở lên</t>
  </si>
  <si>
    <t>C.Thành</t>
  </si>
  <si>
    <t>C.Nga</t>
  </si>
  <si>
    <t>C.Hường</t>
  </si>
  <si>
    <t>C.Thoa</t>
  </si>
  <si>
    <t>THỐNG KÊ TỈ LỆ % THI HỌC KÌ  MÔN HÓA HỌC</t>
  </si>
  <si>
    <t>C.Hà</t>
  </si>
  <si>
    <t>C.Mai</t>
  </si>
  <si>
    <t>THỐNG KÊ TỈ LỆ % THI HỌC KÌ  MÔN SINH HỌC</t>
  </si>
  <si>
    <t>C.Lê Ngọc</t>
  </si>
  <si>
    <t>C.Thủy</t>
  </si>
  <si>
    <t>C.Ng Ngọc</t>
  </si>
  <si>
    <t>8,73</t>
  </si>
  <si>
    <t>8,33</t>
  </si>
  <si>
    <t>7,67</t>
  </si>
  <si>
    <t>6,91</t>
  </si>
  <si>
    <t>7,48</t>
  </si>
  <si>
    <t>9,7</t>
  </si>
  <si>
    <t>9,2</t>
  </si>
  <si>
    <t>8,55</t>
  </si>
  <si>
    <t>8,08</t>
  </si>
  <si>
    <t>7,68</t>
  </si>
  <si>
    <t>8,68</t>
  </si>
  <si>
    <t>8,2</t>
  </si>
  <si>
    <t>6,53</t>
  </si>
  <si>
    <t>8,89</t>
  </si>
  <si>
    <t>8,47</t>
  </si>
  <si>
    <t>7,99</t>
  </si>
  <si>
    <t>8,05</t>
  </si>
  <si>
    <t>6,01</t>
  </si>
  <si>
    <t>9,15</t>
  </si>
  <si>
    <t>8,76</t>
  </si>
  <si>
    <t>8,57</t>
  </si>
  <si>
    <t>6,96</t>
  </si>
  <si>
    <t>9,11</t>
  </si>
  <si>
    <t>8,39</t>
  </si>
  <si>
    <t>7,91</t>
  </si>
  <si>
    <t>7,51</t>
  </si>
  <si>
    <t>8,24</t>
  </si>
  <si>
    <t>8,01</t>
  </si>
  <si>
    <t>7,61</t>
  </si>
  <si>
    <t>7,36</t>
  </si>
  <si>
    <t>6,28</t>
  </si>
  <si>
    <t>7,83</t>
  </si>
  <si>
    <t>7,69</t>
  </si>
  <si>
    <t>7,11</t>
  </si>
  <si>
    <t>6,95</t>
  </si>
  <si>
    <t>6,37</t>
  </si>
  <si>
    <t>7,84</t>
  </si>
  <si>
    <t>7,52</t>
  </si>
  <si>
    <t>6,61</t>
  </si>
  <si>
    <t>7,15</t>
  </si>
  <si>
    <t>11A10</t>
  </si>
  <si>
    <t>c.Nga</t>
  </si>
  <si>
    <t>N.Ngọc</t>
  </si>
  <si>
    <t>7,29</t>
  </si>
  <si>
    <t>5,69</t>
  </si>
  <si>
    <t>6,35</t>
  </si>
</sst>
</file>

<file path=xl/styles.xml><?xml version="1.0" encoding="utf-8"?>
<styleSheet xmlns="http://schemas.openxmlformats.org/spreadsheetml/2006/main">
  <fonts count="18">
    <font>
      <sz val="12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sz val="20"/>
      <color theme="1"/>
      <name val="Times New Roman"/>
      <family val="2"/>
    </font>
    <font>
      <sz val="15"/>
      <color theme="1"/>
      <name val="Times New Roman"/>
      <family val="2"/>
    </font>
    <font>
      <b/>
      <sz val="15"/>
      <color theme="1"/>
      <name val="Times New Roman"/>
      <family val="2"/>
    </font>
    <font>
      <i/>
      <sz val="15"/>
      <color theme="1"/>
      <name val="Times New Roman"/>
      <family val="2"/>
    </font>
    <font>
      <b/>
      <i/>
      <sz val="15"/>
      <color theme="1"/>
      <name val="Times New Roman"/>
      <family val="2"/>
    </font>
    <font>
      <sz val="9"/>
      <color theme="1"/>
      <name val="Times New Roman"/>
      <family val="2"/>
    </font>
    <font>
      <sz val="10"/>
      <color theme="1"/>
      <name val="Times New Roman"/>
      <family val="2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sz val="13"/>
      <color theme="1"/>
      <name val="Times New Roman"/>
      <family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6"/>
      <color theme="1"/>
      <name val="Times New Roman"/>
      <family val="2"/>
    </font>
    <font>
      <b/>
      <sz val="16"/>
      <color theme="1"/>
      <name val="Times New Roman"/>
      <family val="2"/>
    </font>
    <font>
      <i/>
      <sz val="16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8" xfId="0" applyFont="1" applyBorder="1"/>
    <xf numFmtId="0" fontId="3" fillId="0" borderId="4" xfId="0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Font="1" applyBorder="1"/>
    <xf numFmtId="0" fontId="0" fillId="0" borderId="7" xfId="0" applyFont="1" applyBorder="1"/>
    <xf numFmtId="0" fontId="0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/>
    <xf numFmtId="0" fontId="5" fillId="0" borderId="4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7" fillId="0" borderId="7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4" xfId="0" applyFont="1" applyBorder="1"/>
    <xf numFmtId="0" fontId="5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7" xfId="0" applyFont="1" applyBorder="1"/>
    <xf numFmtId="0" fontId="5" fillId="0" borderId="5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4" xfId="0" applyFont="1" applyBorder="1"/>
    <xf numFmtId="0" fontId="8" fillId="0" borderId="1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Font="1" applyBorder="1"/>
    <xf numFmtId="0" fontId="10" fillId="0" borderId="0" xfId="0" applyFont="1"/>
    <xf numFmtId="0" fontId="11" fillId="0" borderId="4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" fontId="11" fillId="0" borderId="12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7" xfId="0" applyFont="1" applyBorder="1"/>
    <xf numFmtId="1" fontId="11" fillId="0" borderId="7" xfId="0" applyNumberFormat="1" applyFont="1" applyBorder="1" applyAlignment="1">
      <alignment horizontal="right"/>
    </xf>
    <xf numFmtId="0" fontId="12" fillId="0" borderId="1" xfId="0" applyFont="1" applyBorder="1"/>
    <xf numFmtId="0" fontId="9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1" fontId="13" fillId="0" borderId="25" xfId="0" applyNumberFormat="1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1" fontId="13" fillId="0" borderId="14" xfId="0" applyNumberFormat="1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3" fillId="0" borderId="16" xfId="0" applyFont="1" applyBorder="1"/>
    <xf numFmtId="0" fontId="14" fillId="0" borderId="14" xfId="0" applyFont="1" applyBorder="1"/>
    <xf numFmtId="1" fontId="13" fillId="0" borderId="16" xfId="0" applyNumberFormat="1" applyFont="1" applyBorder="1" applyAlignment="1">
      <alignment horizontal="right"/>
    </xf>
    <xf numFmtId="0" fontId="15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7" xfId="0" applyFont="1" applyBorder="1" applyAlignment="1">
      <alignment horizontal="right"/>
    </xf>
    <xf numFmtId="1" fontId="13" fillId="0" borderId="26" xfId="0" applyNumberFormat="1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1" fontId="13" fillId="0" borderId="18" xfId="0" applyNumberFormat="1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20" xfId="0" applyFont="1" applyBorder="1"/>
    <xf numFmtId="0" fontId="14" fillId="0" borderId="18" xfId="0" applyFont="1" applyBorder="1"/>
    <xf numFmtId="1" fontId="13" fillId="0" borderId="20" xfId="0" applyNumberFormat="1" applyFont="1" applyBorder="1" applyAlignment="1">
      <alignment horizontal="right"/>
    </xf>
    <xf numFmtId="0" fontId="15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1" xfId="0" applyFont="1" applyBorder="1" applyAlignment="1">
      <alignment horizontal="right"/>
    </xf>
    <xf numFmtId="1" fontId="13" fillId="0" borderId="27" xfId="0" applyNumberFormat="1" applyFont="1" applyBorder="1" applyAlignment="1">
      <alignment horizontal="right"/>
    </xf>
    <xf numFmtId="0" fontId="13" fillId="0" borderId="21" xfId="0" applyFont="1" applyBorder="1" applyAlignment="1">
      <alignment horizontal="right"/>
    </xf>
    <xf numFmtId="1" fontId="13" fillId="0" borderId="22" xfId="0" applyNumberFormat="1" applyFont="1" applyBorder="1" applyAlignment="1">
      <alignment horizontal="right"/>
    </xf>
    <xf numFmtId="0" fontId="13" fillId="0" borderId="23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24" xfId="0" applyFont="1" applyBorder="1"/>
    <xf numFmtId="0" fontId="14" fillId="0" borderId="22" xfId="0" applyFont="1" applyBorder="1"/>
    <xf numFmtId="1" fontId="13" fillId="0" borderId="24" xfId="0" applyNumberFormat="1" applyFont="1" applyBorder="1" applyAlignment="1">
      <alignment horizontal="right"/>
    </xf>
    <xf numFmtId="0" fontId="15" fillId="0" borderId="24" xfId="0" applyFont="1" applyBorder="1"/>
    <xf numFmtId="0" fontId="16" fillId="0" borderId="16" xfId="0" applyFont="1" applyBorder="1"/>
    <xf numFmtId="0" fontId="1" fillId="0" borderId="16" xfId="0" applyFont="1" applyBorder="1"/>
    <xf numFmtId="0" fontId="16" fillId="0" borderId="20" xfId="0" applyFont="1" applyBorder="1"/>
    <xf numFmtId="0" fontId="1" fillId="0" borderId="20" xfId="0" applyFont="1" applyBorder="1"/>
    <xf numFmtId="0" fontId="16" fillId="0" borderId="24" xfId="0" applyFont="1" applyBorder="1"/>
    <xf numFmtId="0" fontId="1" fillId="0" borderId="24" xfId="0" applyFont="1" applyBorder="1"/>
    <xf numFmtId="0" fontId="1" fillId="0" borderId="5" xfId="0" applyFont="1" applyBorder="1"/>
    <xf numFmtId="0" fontId="1" fillId="0" borderId="8" xfId="0" applyFont="1" applyBorder="1"/>
    <xf numFmtId="0" fontId="16" fillId="0" borderId="5" xfId="0" applyFont="1" applyBorder="1" applyAlignment="1">
      <alignment horizontal="right"/>
    </xf>
    <xf numFmtId="0" fontId="17" fillId="0" borderId="2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" fillId="0" borderId="9" xfId="0" applyFont="1" applyBorder="1"/>
    <xf numFmtId="0" fontId="16" fillId="0" borderId="14" xfId="0" applyFont="1" applyBorder="1"/>
    <xf numFmtId="0" fontId="16" fillId="0" borderId="18" xfId="0" applyFont="1" applyBorder="1"/>
    <xf numFmtId="0" fontId="16" fillId="0" borderId="22" xfId="0" applyFont="1" applyBorder="1"/>
    <xf numFmtId="0" fontId="16" fillId="0" borderId="4" xfId="0" applyFont="1" applyBorder="1"/>
    <xf numFmtId="0" fontId="1" fillId="0" borderId="4" xfId="0" applyFont="1" applyBorder="1" applyAlignment="1">
      <alignment horizontal="right"/>
    </xf>
    <xf numFmtId="1" fontId="13" fillId="0" borderId="12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6" fillId="0" borderId="1" xfId="0" applyFont="1" applyBorder="1"/>
    <xf numFmtId="1" fontId="15" fillId="0" borderId="1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15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1" fontId="15" fillId="0" borderId="25" xfId="0" applyNumberFormat="1" applyFont="1" applyBorder="1" applyAlignment="1">
      <alignment horizontal="right"/>
    </xf>
    <xf numFmtId="1" fontId="15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5" fillId="0" borderId="16" xfId="0" applyFont="1" applyBorder="1" applyAlignment="1">
      <alignment horizontal="right"/>
    </xf>
    <xf numFmtId="1" fontId="15" fillId="0" borderId="26" xfId="0" applyNumberFormat="1" applyFont="1" applyBorder="1" applyAlignment="1">
      <alignment horizontal="right"/>
    </xf>
    <xf numFmtId="1" fontId="15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5" fillId="0" borderId="20" xfId="0" applyFont="1" applyBorder="1" applyAlignment="1">
      <alignment horizontal="right"/>
    </xf>
    <xf numFmtId="1" fontId="15" fillId="0" borderId="27" xfId="0" applyNumberFormat="1" applyFont="1" applyBorder="1" applyAlignment="1">
      <alignment horizontal="right"/>
    </xf>
    <xf numFmtId="1" fontId="15" fillId="0" borderId="22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5" fillId="0" borderId="24" xfId="0" applyFont="1" applyBorder="1" applyAlignment="1">
      <alignment horizontal="right"/>
    </xf>
    <xf numFmtId="1" fontId="15" fillId="0" borderId="1" xfId="0" applyNumberFormat="1" applyFont="1" applyBorder="1" applyAlignment="1">
      <alignment horizontal="right"/>
    </xf>
    <xf numFmtId="0" fontId="16" fillId="0" borderId="7" xfId="0" applyFont="1" applyBorder="1"/>
    <xf numFmtId="0" fontId="12" fillId="0" borderId="10" xfId="0" applyFont="1" applyBorder="1"/>
    <xf numFmtId="0" fontId="4" fillId="0" borderId="3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"/>
  <sheetViews>
    <sheetView tabSelected="1" topLeftCell="A13" workbookViewId="0">
      <selection activeCell="A21" sqref="A21"/>
    </sheetView>
  </sheetViews>
  <sheetFormatPr defaultRowHeight="15.75"/>
  <cols>
    <col min="1" max="1" width="8.125" customWidth="1"/>
    <col min="2" max="2" width="5.75" customWidth="1"/>
    <col min="3" max="3" width="5.25" hidden="1" customWidth="1"/>
    <col min="4" max="4" width="7" customWidth="1"/>
    <col min="5" max="5" width="4.875" hidden="1" customWidth="1"/>
    <col min="6" max="6" width="7.375" customWidth="1"/>
    <col min="7" max="7" width="5.25" hidden="1" customWidth="1"/>
    <col min="8" max="8" width="7.125" customWidth="1"/>
    <col min="9" max="9" width="0.25" customWidth="1"/>
    <col min="10" max="11" width="6.875" customWidth="1"/>
    <col min="12" max="12" width="12" customWidth="1"/>
    <col min="13" max="13" width="7.125" customWidth="1"/>
    <col min="14" max="14" width="4" customWidth="1"/>
    <col min="15" max="15" width="6.125" customWidth="1"/>
    <col min="16" max="16" width="0.125" customWidth="1"/>
    <col min="17" max="17" width="6.625" customWidth="1"/>
    <col min="18" max="18" width="0.25" customWidth="1"/>
    <col min="19" max="19" width="6.5" customWidth="1"/>
    <col min="20" max="20" width="0.125" customWidth="1"/>
    <col min="21" max="21" width="7.375" customWidth="1"/>
    <col min="22" max="22" width="0.25" customWidth="1"/>
    <col min="23" max="23" width="6.5" customWidth="1"/>
    <col min="24" max="24" width="6.625" customWidth="1"/>
    <col min="25" max="25" width="11.75" customWidth="1"/>
    <col min="26" max="26" width="7.75" customWidth="1"/>
  </cols>
  <sheetData>
    <row r="1" spans="1:26" s="1" customFormat="1" ht="19.5" customHeight="1">
      <c r="A1" s="57" t="s">
        <v>27</v>
      </c>
      <c r="O1" s="57" t="s">
        <v>41</v>
      </c>
    </row>
    <row r="2" spans="1:26" s="1" customFormat="1" ht="20.25" customHeight="1">
      <c r="A2" s="3"/>
      <c r="B2" s="41"/>
      <c r="C2" s="43"/>
      <c r="D2" s="7" t="s">
        <v>20</v>
      </c>
      <c r="E2" s="56"/>
      <c r="F2" s="56" t="s">
        <v>17</v>
      </c>
      <c r="G2" s="8"/>
      <c r="H2" s="7" t="s">
        <v>16</v>
      </c>
      <c r="I2" s="8"/>
      <c r="J2" s="7" t="s">
        <v>18</v>
      </c>
      <c r="K2" s="67" t="s">
        <v>36</v>
      </c>
      <c r="L2" s="41"/>
      <c r="M2" s="42"/>
      <c r="N2" s="4"/>
      <c r="O2" s="5"/>
      <c r="P2" s="8"/>
      <c r="Q2" s="7" t="s">
        <v>20</v>
      </c>
      <c r="R2" s="56"/>
      <c r="S2" s="56" t="s">
        <v>17</v>
      </c>
      <c r="T2" s="8"/>
      <c r="U2" s="7" t="s">
        <v>16</v>
      </c>
      <c r="V2" s="8"/>
      <c r="W2" s="7" t="s">
        <v>18</v>
      </c>
      <c r="X2" s="67" t="s">
        <v>36</v>
      </c>
      <c r="Y2" s="56"/>
      <c r="Z2" s="7"/>
    </row>
    <row r="3" spans="1:26" s="17" customFormat="1" ht="20.25" customHeight="1">
      <c r="A3" s="9" t="s">
        <v>0</v>
      </c>
      <c r="B3" s="10" t="s">
        <v>22</v>
      </c>
      <c r="C3" s="11" t="s">
        <v>19</v>
      </c>
      <c r="D3" s="12" t="s">
        <v>15</v>
      </c>
      <c r="E3" s="11" t="s">
        <v>19</v>
      </c>
      <c r="F3" s="46" t="s">
        <v>15</v>
      </c>
      <c r="G3" s="11" t="s">
        <v>19</v>
      </c>
      <c r="H3" s="12" t="s">
        <v>15</v>
      </c>
      <c r="I3" s="13" t="s">
        <v>19</v>
      </c>
      <c r="J3" s="14" t="s">
        <v>15</v>
      </c>
      <c r="K3" s="15" t="s">
        <v>21</v>
      </c>
      <c r="L3" s="5" t="s">
        <v>26</v>
      </c>
      <c r="M3" s="7" t="s">
        <v>35</v>
      </c>
      <c r="O3" s="50" t="s">
        <v>22</v>
      </c>
      <c r="P3" s="51" t="s">
        <v>19</v>
      </c>
      <c r="Q3" s="52" t="s">
        <v>15</v>
      </c>
      <c r="R3" s="53" t="s">
        <v>19</v>
      </c>
      <c r="S3" s="54" t="s">
        <v>15</v>
      </c>
      <c r="T3" s="51" t="s">
        <v>19</v>
      </c>
      <c r="U3" s="52" t="s">
        <v>15</v>
      </c>
      <c r="V3" s="53" t="s">
        <v>19</v>
      </c>
      <c r="W3" s="54" t="s">
        <v>15</v>
      </c>
      <c r="X3" s="55" t="s">
        <v>21</v>
      </c>
      <c r="Y3" s="2" t="s">
        <v>26</v>
      </c>
      <c r="Z3" s="2" t="s">
        <v>35</v>
      </c>
    </row>
    <row r="4" spans="1:26" s="1" customFormat="1" ht="25.5" customHeight="1">
      <c r="A4" s="68" t="s">
        <v>1</v>
      </c>
      <c r="B4" s="69">
        <f>C4+E4+G4+I4</f>
        <v>44</v>
      </c>
      <c r="C4" s="70">
        <v>42</v>
      </c>
      <c r="D4" s="71">
        <f>C4*100/B4</f>
        <v>95.454545454545453</v>
      </c>
      <c r="E4" s="72">
        <v>2</v>
      </c>
      <c r="F4" s="73">
        <f>E4*100/B4</f>
        <v>4.5454545454545459</v>
      </c>
      <c r="G4" s="74"/>
      <c r="H4" s="71">
        <f>G4*100/B4</f>
        <v>0</v>
      </c>
      <c r="I4" s="75"/>
      <c r="J4" s="76">
        <f>I4*100/B4</f>
        <v>0</v>
      </c>
      <c r="K4" s="77">
        <f>(G4+E4+C4)*100/B4</f>
        <v>100</v>
      </c>
      <c r="L4" s="78" t="s">
        <v>28</v>
      </c>
      <c r="M4" s="78" t="s">
        <v>48</v>
      </c>
      <c r="O4" s="69">
        <f>P4+R4+T4+V4</f>
        <v>44</v>
      </c>
      <c r="P4" s="70">
        <v>41</v>
      </c>
      <c r="Q4" s="71">
        <f>P4*100/O4</f>
        <v>93.181818181818187</v>
      </c>
      <c r="R4" s="75">
        <v>3</v>
      </c>
      <c r="S4" s="79">
        <f>R4*100/O4</f>
        <v>6.8181818181818183</v>
      </c>
      <c r="T4" s="74"/>
      <c r="U4" s="71">
        <f>T4*100/O4</f>
        <v>0</v>
      </c>
      <c r="V4" s="75"/>
      <c r="W4" s="76">
        <f>V4*100/O4</f>
        <v>0</v>
      </c>
      <c r="X4" s="80">
        <f>(T4+R4+P4)*100/O4</f>
        <v>100</v>
      </c>
      <c r="Y4" s="78" t="s">
        <v>37</v>
      </c>
      <c r="Z4" s="69" t="s">
        <v>61</v>
      </c>
    </row>
    <row r="5" spans="1:26" s="1" customFormat="1" ht="25.5" customHeight="1">
      <c r="A5" s="81" t="s">
        <v>2</v>
      </c>
      <c r="B5" s="82">
        <f t="shared" ref="B5:B8" si="0">C5+E5+G5+I5</f>
        <v>43</v>
      </c>
      <c r="C5" s="83">
        <v>32</v>
      </c>
      <c r="D5" s="84">
        <f t="shared" ref="D5:D8" si="1">C5*100/B5</f>
        <v>74.418604651162795</v>
      </c>
      <c r="E5" s="85">
        <v>11</v>
      </c>
      <c r="F5" s="86">
        <f t="shared" ref="F5:F8" si="2">E5*100/B5</f>
        <v>25.581395348837209</v>
      </c>
      <c r="G5" s="87"/>
      <c r="H5" s="84">
        <f t="shared" ref="H5:H8" si="3">G5*100/B5</f>
        <v>0</v>
      </c>
      <c r="I5" s="88"/>
      <c r="J5" s="89">
        <f t="shared" ref="J5:J8" si="4">I5*100/B5</f>
        <v>0</v>
      </c>
      <c r="K5" s="90">
        <f t="shared" ref="K5:K9" si="5">(G5+E5+C5)*100/B5</f>
        <v>100</v>
      </c>
      <c r="L5" s="91" t="s">
        <v>29</v>
      </c>
      <c r="M5" s="91" t="s">
        <v>49</v>
      </c>
      <c r="O5" s="82">
        <f t="shared" ref="O5:O8" si="6">P5+R5+T5+V5</f>
        <v>43</v>
      </c>
      <c r="P5" s="83">
        <v>35</v>
      </c>
      <c r="Q5" s="84">
        <f t="shared" ref="Q5:Q9" si="7">P5*100/O5</f>
        <v>81.395348837209298</v>
      </c>
      <c r="R5" s="88">
        <v>8</v>
      </c>
      <c r="S5" s="92">
        <f t="shared" ref="S5:S9" si="8">R5*100/O5</f>
        <v>18.604651162790699</v>
      </c>
      <c r="T5" s="87"/>
      <c r="U5" s="84">
        <f t="shared" ref="U5:U9" si="9">T5*100/O5</f>
        <v>0</v>
      </c>
      <c r="V5" s="88"/>
      <c r="W5" s="89">
        <f t="shared" ref="W5:W9" si="10">V5*100/O5</f>
        <v>0</v>
      </c>
      <c r="X5" s="93">
        <f t="shared" ref="X5:X9" si="11">(T5+R5+P5)*100/O5</f>
        <v>100</v>
      </c>
      <c r="Y5" s="91" t="s">
        <v>38</v>
      </c>
      <c r="Z5" s="82" t="s">
        <v>62</v>
      </c>
    </row>
    <row r="6" spans="1:26" s="1" customFormat="1" ht="25.5" customHeight="1">
      <c r="A6" s="81" t="s">
        <v>3</v>
      </c>
      <c r="B6" s="82">
        <f t="shared" si="0"/>
        <v>39</v>
      </c>
      <c r="C6" s="83">
        <v>21</v>
      </c>
      <c r="D6" s="84">
        <f t="shared" si="1"/>
        <v>53.846153846153847</v>
      </c>
      <c r="E6" s="85">
        <v>15</v>
      </c>
      <c r="F6" s="86">
        <f t="shared" si="2"/>
        <v>38.46153846153846</v>
      </c>
      <c r="G6" s="87">
        <v>3</v>
      </c>
      <c r="H6" s="84">
        <f t="shared" si="3"/>
        <v>7.6923076923076925</v>
      </c>
      <c r="I6" s="88"/>
      <c r="J6" s="89">
        <f t="shared" si="4"/>
        <v>0</v>
      </c>
      <c r="K6" s="90">
        <f t="shared" si="5"/>
        <v>100</v>
      </c>
      <c r="L6" s="91" t="s">
        <v>30</v>
      </c>
      <c r="M6" s="91" t="s">
        <v>50</v>
      </c>
      <c r="O6" s="82">
        <f t="shared" si="6"/>
        <v>39</v>
      </c>
      <c r="P6" s="83">
        <v>24</v>
      </c>
      <c r="Q6" s="84">
        <f t="shared" si="7"/>
        <v>61.53846153846154</v>
      </c>
      <c r="R6" s="88">
        <v>10</v>
      </c>
      <c r="S6" s="92">
        <f t="shared" si="8"/>
        <v>25.641025641025642</v>
      </c>
      <c r="T6" s="87">
        <v>4</v>
      </c>
      <c r="U6" s="84">
        <f t="shared" si="9"/>
        <v>10.256410256410257</v>
      </c>
      <c r="V6" s="88">
        <v>1</v>
      </c>
      <c r="W6" s="89">
        <f t="shared" si="10"/>
        <v>2.5641025641025643</v>
      </c>
      <c r="X6" s="93">
        <f t="shared" si="11"/>
        <v>97.435897435897431</v>
      </c>
      <c r="Y6" s="91" t="s">
        <v>37</v>
      </c>
      <c r="Z6" s="82" t="s">
        <v>63</v>
      </c>
    </row>
    <row r="7" spans="1:26" s="1" customFormat="1" ht="25.5" customHeight="1">
      <c r="A7" s="81" t="s">
        <v>4</v>
      </c>
      <c r="B7" s="82">
        <f t="shared" si="0"/>
        <v>39</v>
      </c>
      <c r="C7" s="83">
        <v>6</v>
      </c>
      <c r="D7" s="84">
        <f t="shared" si="1"/>
        <v>15.384615384615385</v>
      </c>
      <c r="E7" s="85">
        <v>26</v>
      </c>
      <c r="F7" s="86">
        <f t="shared" si="2"/>
        <v>66.666666666666671</v>
      </c>
      <c r="G7" s="87">
        <v>5</v>
      </c>
      <c r="H7" s="84">
        <f t="shared" si="3"/>
        <v>12.820512820512821</v>
      </c>
      <c r="I7" s="88">
        <v>2</v>
      </c>
      <c r="J7" s="89">
        <f t="shared" si="4"/>
        <v>5.1282051282051286</v>
      </c>
      <c r="K7" s="90">
        <f t="shared" si="5"/>
        <v>94.871794871794876</v>
      </c>
      <c r="L7" s="91" t="s">
        <v>31</v>
      </c>
      <c r="M7" s="91" t="s">
        <v>51</v>
      </c>
      <c r="O7" s="82">
        <f t="shared" si="6"/>
        <v>39</v>
      </c>
      <c r="P7" s="83">
        <v>6</v>
      </c>
      <c r="Q7" s="84">
        <f t="shared" si="7"/>
        <v>15.384615384615385</v>
      </c>
      <c r="R7" s="88">
        <v>26</v>
      </c>
      <c r="S7" s="92">
        <f t="shared" si="8"/>
        <v>66.666666666666671</v>
      </c>
      <c r="T7" s="87">
        <v>5</v>
      </c>
      <c r="U7" s="84">
        <f t="shared" si="9"/>
        <v>12.820512820512821</v>
      </c>
      <c r="V7" s="88">
        <v>2</v>
      </c>
      <c r="W7" s="89">
        <f t="shared" si="10"/>
        <v>5.1282051282051286</v>
      </c>
      <c r="X7" s="93">
        <f t="shared" si="11"/>
        <v>94.871794871794876</v>
      </c>
      <c r="Y7" s="91" t="s">
        <v>39</v>
      </c>
      <c r="Z7" s="82" t="s">
        <v>64</v>
      </c>
    </row>
    <row r="8" spans="1:26" s="1" customFormat="1" ht="25.5" customHeight="1">
      <c r="A8" s="94" t="s">
        <v>5</v>
      </c>
      <c r="B8" s="95">
        <f t="shared" si="0"/>
        <v>41</v>
      </c>
      <c r="C8" s="96">
        <v>12</v>
      </c>
      <c r="D8" s="97">
        <f t="shared" si="1"/>
        <v>29.26829268292683</v>
      </c>
      <c r="E8" s="98">
        <v>26</v>
      </c>
      <c r="F8" s="99">
        <f t="shared" si="2"/>
        <v>63.414634146341463</v>
      </c>
      <c r="G8" s="100">
        <v>2</v>
      </c>
      <c r="H8" s="97">
        <f t="shared" si="3"/>
        <v>4.8780487804878048</v>
      </c>
      <c r="I8" s="101">
        <v>1</v>
      </c>
      <c r="J8" s="102">
        <f t="shared" si="4"/>
        <v>2.4390243902439024</v>
      </c>
      <c r="K8" s="103">
        <f t="shared" si="5"/>
        <v>97.560975609756099</v>
      </c>
      <c r="L8" s="104" t="s">
        <v>32</v>
      </c>
      <c r="M8" s="104" t="s">
        <v>52</v>
      </c>
      <c r="O8" s="95">
        <f t="shared" si="6"/>
        <v>41</v>
      </c>
      <c r="P8" s="96">
        <v>9</v>
      </c>
      <c r="Q8" s="97">
        <f t="shared" si="7"/>
        <v>21.951219512195124</v>
      </c>
      <c r="R8" s="101">
        <v>9</v>
      </c>
      <c r="S8" s="105">
        <f t="shared" si="8"/>
        <v>21.951219512195124</v>
      </c>
      <c r="T8" s="100">
        <v>13</v>
      </c>
      <c r="U8" s="97">
        <f t="shared" si="9"/>
        <v>31.707317073170731</v>
      </c>
      <c r="V8" s="101">
        <v>10</v>
      </c>
      <c r="W8" s="102">
        <f t="shared" si="10"/>
        <v>24.390243902439025</v>
      </c>
      <c r="X8" s="106">
        <f t="shared" si="11"/>
        <v>75.609756097560975</v>
      </c>
      <c r="Y8" s="104" t="s">
        <v>40</v>
      </c>
      <c r="Z8" s="95" t="s">
        <v>65</v>
      </c>
    </row>
    <row r="9" spans="1:26" s="17" customFormat="1" ht="22.5" customHeight="1">
      <c r="A9" s="18" t="s">
        <v>23</v>
      </c>
      <c r="B9" s="19">
        <f>SUM(B4:B8)</f>
        <v>206</v>
      </c>
      <c r="C9" s="20">
        <f>SUM(C4:C8)</f>
        <v>113</v>
      </c>
      <c r="D9" s="61">
        <f t="shared" ref="D9" si="12">C9*100/B9</f>
        <v>54.854368932038838</v>
      </c>
      <c r="E9" s="58">
        <f>SUM(E4:E8)</f>
        <v>80</v>
      </c>
      <c r="F9" s="62">
        <f t="shared" ref="F9" si="13">E9*100/B9</f>
        <v>38.834951456310677</v>
      </c>
      <c r="G9" s="59">
        <f>SUM(G4:G8)</f>
        <v>10</v>
      </c>
      <c r="H9" s="61">
        <f t="shared" ref="H9" si="14">G9*100/B9</f>
        <v>4.8543689320388346</v>
      </c>
      <c r="I9" s="60">
        <f>SUM(I4:I8)</f>
        <v>3</v>
      </c>
      <c r="J9" s="63">
        <f t="shared" ref="J9" si="15">I9*100/B9</f>
        <v>1.4563106796116505</v>
      </c>
      <c r="K9" s="64">
        <f t="shared" si="5"/>
        <v>98.543689320388353</v>
      </c>
      <c r="L9" s="5" t="s">
        <v>26</v>
      </c>
      <c r="M9" s="7" t="s">
        <v>35</v>
      </c>
      <c r="O9" s="19">
        <f>SUM(O4:O8)</f>
        <v>206</v>
      </c>
      <c r="P9" s="20">
        <f>SUM(P4:P8)</f>
        <v>115</v>
      </c>
      <c r="Q9" s="61">
        <f t="shared" si="7"/>
        <v>55.825242718446603</v>
      </c>
      <c r="R9" s="60">
        <f>SUM(R4:R8)</f>
        <v>56</v>
      </c>
      <c r="S9" s="65">
        <f t="shared" si="8"/>
        <v>27.184466019417474</v>
      </c>
      <c r="T9" s="59">
        <f>SUM(T4:T8)</f>
        <v>22</v>
      </c>
      <c r="U9" s="61">
        <f t="shared" si="9"/>
        <v>10.679611650485437</v>
      </c>
      <c r="V9" s="60">
        <f>SUM(V4:V8)</f>
        <v>13</v>
      </c>
      <c r="W9" s="63">
        <f t="shared" si="10"/>
        <v>6.3106796116504853</v>
      </c>
      <c r="X9" s="25">
        <f t="shared" si="11"/>
        <v>93.689320388349515</v>
      </c>
      <c r="Y9" s="5" t="s">
        <v>26</v>
      </c>
      <c r="Z9" s="7" t="s">
        <v>35</v>
      </c>
    </row>
    <row r="10" spans="1:26" s="17" customFormat="1" ht="21.75" customHeight="1">
      <c r="A10" s="29" t="s">
        <v>0</v>
      </c>
      <c r="B10" s="19" t="s">
        <v>22</v>
      </c>
      <c r="C10" s="30" t="s">
        <v>19</v>
      </c>
      <c r="D10" s="31" t="s">
        <v>15</v>
      </c>
      <c r="E10" s="30" t="s">
        <v>19</v>
      </c>
      <c r="F10" s="48" t="s">
        <v>15</v>
      </c>
      <c r="G10" s="33" t="s">
        <v>19</v>
      </c>
      <c r="H10" s="31" t="s">
        <v>15</v>
      </c>
      <c r="I10" s="32" t="s">
        <v>19</v>
      </c>
      <c r="J10" s="24" t="s">
        <v>15</v>
      </c>
      <c r="K10" s="28" t="s">
        <v>21</v>
      </c>
      <c r="L10" s="16"/>
      <c r="M10" s="16"/>
      <c r="O10" s="19" t="s">
        <v>22</v>
      </c>
      <c r="P10" s="43"/>
      <c r="Q10" s="42" t="s">
        <v>20</v>
      </c>
      <c r="R10" s="41"/>
      <c r="S10" s="41" t="s">
        <v>17</v>
      </c>
      <c r="T10" s="43"/>
      <c r="U10" s="42" t="s">
        <v>16</v>
      </c>
      <c r="V10" s="43"/>
      <c r="W10" s="42" t="s">
        <v>18</v>
      </c>
      <c r="X10" s="44" t="s">
        <v>36</v>
      </c>
      <c r="Y10" s="66" t="s">
        <v>26</v>
      </c>
      <c r="Z10" s="42" t="s">
        <v>35</v>
      </c>
    </row>
    <row r="11" spans="1:26" s="1" customFormat="1" ht="23.25" customHeight="1">
      <c r="A11" s="68" t="s">
        <v>10</v>
      </c>
      <c r="B11" s="69">
        <f>C11+E11+G11+I11</f>
        <v>46</v>
      </c>
      <c r="C11" s="70">
        <v>46</v>
      </c>
      <c r="D11" s="71">
        <f>C11*100/B11</f>
        <v>100</v>
      </c>
      <c r="E11" s="72"/>
      <c r="F11" s="73">
        <f>E11*100/B11</f>
        <v>0</v>
      </c>
      <c r="G11" s="74">
        <v>0</v>
      </c>
      <c r="H11" s="71">
        <f>G11*100/B11</f>
        <v>0</v>
      </c>
      <c r="I11" s="75">
        <v>0</v>
      </c>
      <c r="J11" s="76">
        <f>I11*100/B11</f>
        <v>0</v>
      </c>
      <c r="K11" s="107">
        <f>(G11+E11+C11)*100/B11</f>
        <v>100</v>
      </c>
      <c r="L11" s="78" t="s">
        <v>29</v>
      </c>
      <c r="M11" s="78" t="s">
        <v>53</v>
      </c>
      <c r="O11" s="69">
        <f>P11+R11+T11+V11</f>
        <v>46</v>
      </c>
      <c r="P11" s="70">
        <v>46</v>
      </c>
      <c r="Q11" s="71">
        <f>P11*100/O11</f>
        <v>100</v>
      </c>
      <c r="R11" s="75"/>
      <c r="S11" s="79">
        <f>R11*100/O11</f>
        <v>0</v>
      </c>
      <c r="T11" s="74"/>
      <c r="U11" s="71">
        <f>T11*100/O11</f>
        <v>0</v>
      </c>
      <c r="V11" s="75"/>
      <c r="W11" s="76">
        <f>V11*100/O11</f>
        <v>0</v>
      </c>
      <c r="X11" s="107">
        <f>(T11+R11+P11)*100/O11</f>
        <v>100</v>
      </c>
      <c r="Y11" s="78" t="s">
        <v>42</v>
      </c>
      <c r="Z11" s="108" t="s">
        <v>66</v>
      </c>
    </row>
    <row r="12" spans="1:26" s="1" customFormat="1" ht="23.25" customHeight="1">
      <c r="A12" s="81" t="s">
        <v>11</v>
      </c>
      <c r="B12" s="82">
        <f t="shared" ref="B12:B15" si="16">C12+E12+G12+I12</f>
        <v>42</v>
      </c>
      <c r="C12" s="83">
        <v>38</v>
      </c>
      <c r="D12" s="84">
        <f t="shared" ref="D12:D17" si="17">C12*100/B12</f>
        <v>90.476190476190482</v>
      </c>
      <c r="E12" s="85">
        <v>3</v>
      </c>
      <c r="F12" s="86">
        <f t="shared" ref="F12:F17" si="18">E12*100/B12</f>
        <v>7.1428571428571432</v>
      </c>
      <c r="G12" s="87">
        <v>1</v>
      </c>
      <c r="H12" s="84">
        <f t="shared" ref="H12:H17" si="19">G12*100/B12</f>
        <v>2.3809523809523809</v>
      </c>
      <c r="I12" s="88"/>
      <c r="J12" s="89">
        <f t="shared" ref="J12:J17" si="20">I12*100/B12</f>
        <v>0</v>
      </c>
      <c r="K12" s="109">
        <f t="shared" ref="K12:K17" si="21">(G12+E12+C12)*100/B12</f>
        <v>100</v>
      </c>
      <c r="L12" s="91" t="s">
        <v>28</v>
      </c>
      <c r="M12" s="91" t="s">
        <v>54</v>
      </c>
      <c r="O12" s="82">
        <f t="shared" ref="O12:O15" si="22">P12+R12+T12+V12</f>
        <v>42</v>
      </c>
      <c r="P12" s="83">
        <v>37</v>
      </c>
      <c r="Q12" s="84">
        <f t="shared" ref="Q12:Q17" si="23">P12*100/O12</f>
        <v>88.095238095238102</v>
      </c>
      <c r="R12" s="88">
        <v>2</v>
      </c>
      <c r="S12" s="92">
        <f t="shared" ref="S12:S17" si="24">R12*100/O12</f>
        <v>4.7619047619047619</v>
      </c>
      <c r="T12" s="87">
        <v>2</v>
      </c>
      <c r="U12" s="84">
        <f t="shared" ref="U12:U17" si="25">T12*100/O12</f>
        <v>4.7619047619047619</v>
      </c>
      <c r="V12" s="88">
        <v>1</v>
      </c>
      <c r="W12" s="89">
        <f t="shared" ref="W12:W17" si="26">V12*100/O12</f>
        <v>2.3809523809523809</v>
      </c>
      <c r="X12" s="109">
        <f t="shared" ref="X12:X17" si="27">(T12+R12+P12)*100/O12</f>
        <v>97.61904761904762</v>
      </c>
      <c r="Y12" s="91" t="s">
        <v>38</v>
      </c>
      <c r="Z12" s="110" t="s">
        <v>67</v>
      </c>
    </row>
    <row r="13" spans="1:26" s="1" customFormat="1" ht="23.25" customHeight="1">
      <c r="A13" s="81" t="s">
        <v>12</v>
      </c>
      <c r="B13" s="82">
        <f t="shared" si="16"/>
        <v>41</v>
      </c>
      <c r="C13" s="83">
        <v>33</v>
      </c>
      <c r="D13" s="84">
        <f t="shared" si="17"/>
        <v>80.487804878048777</v>
      </c>
      <c r="E13" s="85">
        <v>6</v>
      </c>
      <c r="F13" s="86">
        <f t="shared" si="18"/>
        <v>14.634146341463415</v>
      </c>
      <c r="G13" s="87">
        <v>1</v>
      </c>
      <c r="H13" s="84">
        <f t="shared" si="19"/>
        <v>2.4390243902439024</v>
      </c>
      <c r="I13" s="88">
        <v>1</v>
      </c>
      <c r="J13" s="89">
        <f t="shared" si="20"/>
        <v>2.4390243902439024</v>
      </c>
      <c r="K13" s="109">
        <f t="shared" si="21"/>
        <v>97.560975609756099</v>
      </c>
      <c r="L13" s="91" t="s">
        <v>33</v>
      </c>
      <c r="M13" s="91" t="s">
        <v>55</v>
      </c>
      <c r="O13" s="82">
        <f t="shared" si="22"/>
        <v>41</v>
      </c>
      <c r="P13" s="83">
        <v>32</v>
      </c>
      <c r="Q13" s="84">
        <f t="shared" si="23"/>
        <v>78.048780487804876</v>
      </c>
      <c r="R13" s="88">
        <v>4</v>
      </c>
      <c r="S13" s="92">
        <f t="shared" si="24"/>
        <v>9.7560975609756095</v>
      </c>
      <c r="T13" s="87">
        <v>3</v>
      </c>
      <c r="U13" s="84">
        <f t="shared" si="25"/>
        <v>7.3170731707317076</v>
      </c>
      <c r="V13" s="88">
        <v>2</v>
      </c>
      <c r="W13" s="89">
        <f t="shared" si="26"/>
        <v>4.8780487804878048</v>
      </c>
      <c r="X13" s="109">
        <f t="shared" si="27"/>
        <v>95.121951219512198</v>
      </c>
      <c r="Y13" s="91" t="s">
        <v>43</v>
      </c>
      <c r="Z13" s="110" t="s">
        <v>64</v>
      </c>
    </row>
    <row r="14" spans="1:26" s="1" customFormat="1" ht="23.25" customHeight="1">
      <c r="A14" s="81" t="s">
        <v>13</v>
      </c>
      <c r="B14" s="82">
        <f t="shared" si="16"/>
        <v>30</v>
      </c>
      <c r="C14" s="83">
        <v>17</v>
      </c>
      <c r="D14" s="84">
        <f t="shared" si="17"/>
        <v>56.666666666666664</v>
      </c>
      <c r="E14" s="85">
        <v>11</v>
      </c>
      <c r="F14" s="86">
        <f t="shared" si="18"/>
        <v>36.666666666666664</v>
      </c>
      <c r="G14" s="87">
        <v>2</v>
      </c>
      <c r="H14" s="84">
        <f t="shared" si="19"/>
        <v>6.666666666666667</v>
      </c>
      <c r="I14" s="88"/>
      <c r="J14" s="89">
        <f t="shared" si="20"/>
        <v>0</v>
      </c>
      <c r="K14" s="109">
        <f t="shared" si="21"/>
        <v>100</v>
      </c>
      <c r="L14" s="91" t="s">
        <v>30</v>
      </c>
      <c r="M14" s="91" t="s">
        <v>56</v>
      </c>
      <c r="O14" s="82">
        <f t="shared" si="22"/>
        <v>30</v>
      </c>
      <c r="P14" s="83">
        <v>24</v>
      </c>
      <c r="Q14" s="84">
        <f t="shared" si="23"/>
        <v>80</v>
      </c>
      <c r="R14" s="88">
        <v>6</v>
      </c>
      <c r="S14" s="92">
        <f t="shared" si="24"/>
        <v>20</v>
      </c>
      <c r="T14" s="87"/>
      <c r="U14" s="84">
        <f t="shared" si="25"/>
        <v>0</v>
      </c>
      <c r="V14" s="88"/>
      <c r="W14" s="89">
        <f t="shared" si="26"/>
        <v>0</v>
      </c>
      <c r="X14" s="109">
        <f t="shared" si="27"/>
        <v>100</v>
      </c>
      <c r="Y14" s="91" t="s">
        <v>38</v>
      </c>
      <c r="Z14" s="110" t="s">
        <v>68</v>
      </c>
    </row>
    <row r="15" spans="1:26" s="1" customFormat="1" ht="23.25" customHeight="1">
      <c r="A15" s="81" t="s">
        <v>14</v>
      </c>
      <c r="B15" s="82">
        <f t="shared" si="16"/>
        <v>38</v>
      </c>
      <c r="C15" s="83">
        <v>20</v>
      </c>
      <c r="D15" s="84">
        <f t="shared" si="17"/>
        <v>52.631578947368418</v>
      </c>
      <c r="E15" s="85">
        <v>11</v>
      </c>
      <c r="F15" s="86">
        <f t="shared" si="18"/>
        <v>28.94736842105263</v>
      </c>
      <c r="G15" s="87">
        <v>5</v>
      </c>
      <c r="H15" s="84">
        <f t="shared" si="19"/>
        <v>13.157894736842104</v>
      </c>
      <c r="I15" s="88">
        <v>2</v>
      </c>
      <c r="J15" s="89">
        <f t="shared" si="20"/>
        <v>5.2631578947368425</v>
      </c>
      <c r="K15" s="109">
        <f t="shared" si="21"/>
        <v>94.736842105263165</v>
      </c>
      <c r="L15" s="91" t="s">
        <v>28</v>
      </c>
      <c r="M15" s="91" t="s">
        <v>57</v>
      </c>
      <c r="O15" s="82">
        <f t="shared" si="22"/>
        <v>38</v>
      </c>
      <c r="P15" s="83">
        <v>11</v>
      </c>
      <c r="Q15" s="84">
        <f t="shared" si="23"/>
        <v>28.94736842105263</v>
      </c>
      <c r="R15" s="88">
        <v>15</v>
      </c>
      <c r="S15" s="92">
        <f t="shared" si="24"/>
        <v>39.473684210526315</v>
      </c>
      <c r="T15" s="87">
        <v>9</v>
      </c>
      <c r="U15" s="84">
        <f t="shared" si="25"/>
        <v>23.684210526315791</v>
      </c>
      <c r="V15" s="88">
        <v>3</v>
      </c>
      <c r="W15" s="89">
        <f t="shared" si="26"/>
        <v>7.8947368421052628</v>
      </c>
      <c r="X15" s="109">
        <f t="shared" si="27"/>
        <v>92.10526315789474</v>
      </c>
      <c r="Y15" s="91" t="s">
        <v>39</v>
      </c>
      <c r="Z15" s="110" t="s">
        <v>69</v>
      </c>
    </row>
    <row r="16" spans="1:26" s="1" customFormat="1" ht="23.25" customHeight="1">
      <c r="A16" s="94" t="s">
        <v>88</v>
      </c>
      <c r="B16" s="95">
        <v>37</v>
      </c>
      <c r="C16" s="96"/>
      <c r="D16" s="97">
        <v>43</v>
      </c>
      <c r="E16" s="98"/>
      <c r="F16" s="99">
        <v>35</v>
      </c>
      <c r="G16" s="100"/>
      <c r="H16" s="97">
        <v>19</v>
      </c>
      <c r="I16" s="101"/>
      <c r="J16" s="102">
        <v>3</v>
      </c>
      <c r="K16" s="111">
        <v>97</v>
      </c>
      <c r="L16" s="104" t="s">
        <v>29</v>
      </c>
      <c r="M16" s="104" t="s">
        <v>91</v>
      </c>
      <c r="O16" s="95">
        <v>37</v>
      </c>
      <c r="P16" s="96"/>
      <c r="Q16" s="97">
        <v>19</v>
      </c>
      <c r="R16" s="101"/>
      <c r="S16" s="105">
        <v>46</v>
      </c>
      <c r="T16" s="100"/>
      <c r="U16" s="97">
        <v>27</v>
      </c>
      <c r="V16" s="101"/>
      <c r="W16" s="102">
        <v>16</v>
      </c>
      <c r="X16" s="111">
        <v>84</v>
      </c>
      <c r="Y16" s="104" t="s">
        <v>89</v>
      </c>
      <c r="Z16" s="112" t="s">
        <v>93</v>
      </c>
    </row>
    <row r="17" spans="1:26" s="17" customFormat="1" ht="21.75" customHeight="1">
      <c r="A17" s="18" t="s">
        <v>24</v>
      </c>
      <c r="B17" s="19">
        <f>SUM(B11:B15)</f>
        <v>197</v>
      </c>
      <c r="C17" s="20">
        <f>SUM(C11:C15)</f>
        <v>154</v>
      </c>
      <c r="D17" s="61">
        <f t="shared" si="17"/>
        <v>78.172588832487307</v>
      </c>
      <c r="E17" s="58">
        <f>SUM(E11:E15)</f>
        <v>31</v>
      </c>
      <c r="F17" s="62">
        <f t="shared" si="18"/>
        <v>15.736040609137056</v>
      </c>
      <c r="G17" s="59"/>
      <c r="H17" s="61">
        <f t="shared" si="19"/>
        <v>0</v>
      </c>
      <c r="I17" s="60"/>
      <c r="J17" s="63">
        <f t="shared" si="20"/>
        <v>0</v>
      </c>
      <c r="K17" s="34">
        <f t="shared" si="21"/>
        <v>93.90862944162437</v>
      </c>
      <c r="L17" s="66"/>
      <c r="M17" s="19"/>
      <c r="O17" s="19">
        <f>SUM(O11:O15)</f>
        <v>197</v>
      </c>
      <c r="P17" s="20">
        <f>SUM(P11:P15)</f>
        <v>150</v>
      </c>
      <c r="Q17" s="61">
        <f t="shared" si="23"/>
        <v>76.142131979695435</v>
      </c>
      <c r="R17" s="60">
        <f>SUM(R11:R15)</f>
        <v>27</v>
      </c>
      <c r="S17" s="65">
        <f t="shared" si="24"/>
        <v>13.705583756345177</v>
      </c>
      <c r="T17" s="59"/>
      <c r="U17" s="61">
        <f t="shared" si="25"/>
        <v>0</v>
      </c>
      <c r="V17" s="60"/>
      <c r="W17" s="63">
        <f t="shared" si="26"/>
        <v>0</v>
      </c>
      <c r="X17" s="34">
        <f t="shared" si="27"/>
        <v>89.847715736040612</v>
      </c>
      <c r="Y17" s="5" t="s">
        <v>26</v>
      </c>
      <c r="Z17" s="7" t="s">
        <v>35</v>
      </c>
    </row>
    <row r="18" spans="1:26" s="1" customFormat="1" ht="21" customHeight="1">
      <c r="A18" s="113" t="s">
        <v>0</v>
      </c>
      <c r="B18" s="114" t="s">
        <v>22</v>
      </c>
      <c r="C18" s="115" t="s">
        <v>19</v>
      </c>
      <c r="D18" s="116" t="s">
        <v>15</v>
      </c>
      <c r="E18" s="115" t="s">
        <v>19</v>
      </c>
      <c r="F18" s="117" t="s">
        <v>15</v>
      </c>
      <c r="G18" s="118" t="s">
        <v>19</v>
      </c>
      <c r="H18" s="116" t="s">
        <v>15</v>
      </c>
      <c r="I18" s="119" t="s">
        <v>19</v>
      </c>
      <c r="J18" s="120" t="s">
        <v>15</v>
      </c>
      <c r="K18" s="114" t="s">
        <v>21</v>
      </c>
      <c r="L18" s="5" t="s">
        <v>26</v>
      </c>
      <c r="M18" s="7" t="s">
        <v>35</v>
      </c>
      <c r="O18" s="114" t="s">
        <v>22</v>
      </c>
      <c r="P18" s="115" t="s">
        <v>19</v>
      </c>
      <c r="Q18" s="116" t="s">
        <v>15</v>
      </c>
      <c r="R18" s="119" t="s">
        <v>19</v>
      </c>
      <c r="S18" s="120" t="s">
        <v>15</v>
      </c>
      <c r="T18" s="118" t="s">
        <v>19</v>
      </c>
      <c r="U18" s="116" t="s">
        <v>15</v>
      </c>
      <c r="V18" s="119" t="s">
        <v>19</v>
      </c>
      <c r="W18" s="120" t="s">
        <v>15</v>
      </c>
      <c r="X18" s="114" t="s">
        <v>21</v>
      </c>
      <c r="Y18" s="121"/>
      <c r="Z18" s="121"/>
    </row>
    <row r="19" spans="1:26" s="1" customFormat="1" ht="25.5" customHeight="1">
      <c r="A19" s="68" t="s">
        <v>6</v>
      </c>
      <c r="B19" s="69">
        <f>C19+E19+G19+I19</f>
        <v>45</v>
      </c>
      <c r="C19" s="70">
        <v>38</v>
      </c>
      <c r="D19" s="71">
        <f>C19*100/B19</f>
        <v>84.444444444444443</v>
      </c>
      <c r="E19" s="72">
        <v>7</v>
      </c>
      <c r="F19" s="73">
        <f>E19*100/B19</f>
        <v>15.555555555555555</v>
      </c>
      <c r="G19" s="74"/>
      <c r="H19" s="71">
        <f>G19*100/B19</f>
        <v>0</v>
      </c>
      <c r="I19" s="75"/>
      <c r="J19" s="76">
        <f>I19*100/B19</f>
        <v>0</v>
      </c>
      <c r="K19" s="122">
        <f>(G19+E19+C19)*100/B19</f>
        <v>100</v>
      </c>
      <c r="L19" s="78" t="s">
        <v>34</v>
      </c>
      <c r="M19" s="78" t="s">
        <v>58</v>
      </c>
      <c r="O19" s="69">
        <f>P19+R19+T19+V19</f>
        <v>45</v>
      </c>
      <c r="P19" s="70">
        <v>44</v>
      </c>
      <c r="Q19" s="71">
        <f>P19*100/O19</f>
        <v>97.777777777777771</v>
      </c>
      <c r="R19" s="75">
        <v>1</v>
      </c>
      <c r="S19" s="79">
        <f>R19*100/O19</f>
        <v>2.2222222222222223</v>
      </c>
      <c r="T19" s="74"/>
      <c r="U19" s="71">
        <f>T19*100/O19</f>
        <v>0</v>
      </c>
      <c r="V19" s="75"/>
      <c r="W19" s="76">
        <f>V19*100/O19</f>
        <v>0</v>
      </c>
      <c r="X19" s="122">
        <f>(T19+R19+P19)*100/O19</f>
        <v>100</v>
      </c>
      <c r="Y19" s="78" t="s">
        <v>42</v>
      </c>
      <c r="Z19" s="78" t="s">
        <v>70</v>
      </c>
    </row>
    <row r="20" spans="1:26" s="1" customFormat="1" ht="25.5" customHeight="1">
      <c r="A20" s="81" t="s">
        <v>7</v>
      </c>
      <c r="B20" s="82">
        <f t="shared" ref="B20:B22" si="28">C20+E20+G20+I20</f>
        <v>42</v>
      </c>
      <c r="C20" s="83">
        <v>32</v>
      </c>
      <c r="D20" s="84">
        <f t="shared" ref="D20:D23" si="29">C20*100/B20</f>
        <v>76.19047619047619</v>
      </c>
      <c r="E20" s="85">
        <v>8</v>
      </c>
      <c r="F20" s="86">
        <f t="shared" ref="F20:F23" si="30">E20*100/B20</f>
        <v>19.047619047619047</v>
      </c>
      <c r="G20" s="87">
        <v>2</v>
      </c>
      <c r="H20" s="84">
        <f t="shared" ref="H20:H23" si="31">G20*100/B20</f>
        <v>4.7619047619047619</v>
      </c>
      <c r="I20" s="88"/>
      <c r="J20" s="89">
        <f t="shared" ref="J20:J23" si="32">I20*100/B20</f>
        <v>0</v>
      </c>
      <c r="K20" s="123">
        <f t="shared" ref="K20:K23" si="33">(G20+E20+C20)*100/B20</f>
        <v>100</v>
      </c>
      <c r="L20" s="91" t="s">
        <v>34</v>
      </c>
      <c r="M20" s="91" t="s">
        <v>59</v>
      </c>
      <c r="O20" s="82">
        <f t="shared" ref="O20:O22" si="34">P20+R20+T20+V20</f>
        <v>42</v>
      </c>
      <c r="P20" s="83">
        <v>33</v>
      </c>
      <c r="Q20" s="84">
        <f t="shared" ref="Q20:Q23" si="35">P20*100/O20</f>
        <v>78.571428571428569</v>
      </c>
      <c r="R20" s="88">
        <v>7</v>
      </c>
      <c r="S20" s="92">
        <f t="shared" ref="S20:S23" si="36">R20*100/O20</f>
        <v>16.666666666666668</v>
      </c>
      <c r="T20" s="87">
        <v>2</v>
      </c>
      <c r="U20" s="84">
        <f t="shared" ref="U20:U23" si="37">T20*100/O20</f>
        <v>4.7619047619047619</v>
      </c>
      <c r="V20" s="88"/>
      <c r="W20" s="89">
        <f t="shared" ref="W20:W23" si="38">V20*100/O20</f>
        <v>0</v>
      </c>
      <c r="X20" s="123">
        <f t="shared" ref="X20:X23" si="39">(T20+R20+P20)*100/O20</f>
        <v>100</v>
      </c>
      <c r="Y20" s="91" t="s">
        <v>42</v>
      </c>
      <c r="Z20" s="91" t="s">
        <v>71</v>
      </c>
    </row>
    <row r="21" spans="1:26" s="1" customFormat="1" ht="25.5" customHeight="1">
      <c r="A21" s="81" t="s">
        <v>8</v>
      </c>
      <c r="B21" s="82">
        <f t="shared" si="28"/>
        <v>42</v>
      </c>
      <c r="C21" s="83">
        <v>8</v>
      </c>
      <c r="D21" s="84">
        <f t="shared" si="29"/>
        <v>19.047619047619047</v>
      </c>
      <c r="E21" s="85">
        <v>20</v>
      </c>
      <c r="F21" s="86">
        <f t="shared" si="30"/>
        <v>47.61904761904762</v>
      </c>
      <c r="G21" s="87">
        <v>12</v>
      </c>
      <c r="H21" s="84">
        <f t="shared" si="31"/>
        <v>28.571428571428573</v>
      </c>
      <c r="I21" s="88">
        <v>2</v>
      </c>
      <c r="J21" s="89">
        <f t="shared" si="32"/>
        <v>4.7619047619047619</v>
      </c>
      <c r="K21" s="123">
        <f t="shared" si="33"/>
        <v>95.238095238095241</v>
      </c>
      <c r="L21" s="91" t="s">
        <v>31</v>
      </c>
      <c r="M21" s="91" t="s">
        <v>60</v>
      </c>
      <c r="O21" s="82">
        <f t="shared" si="34"/>
        <v>40</v>
      </c>
      <c r="P21" s="83">
        <v>27</v>
      </c>
      <c r="Q21" s="84">
        <f t="shared" si="35"/>
        <v>67.5</v>
      </c>
      <c r="R21" s="88">
        <v>10</v>
      </c>
      <c r="S21" s="92">
        <f t="shared" si="36"/>
        <v>25</v>
      </c>
      <c r="T21" s="87">
        <v>3</v>
      </c>
      <c r="U21" s="84">
        <f t="shared" si="37"/>
        <v>7.5</v>
      </c>
      <c r="V21" s="88"/>
      <c r="W21" s="89">
        <f t="shared" si="38"/>
        <v>0</v>
      </c>
      <c r="X21" s="123">
        <f t="shared" si="39"/>
        <v>100</v>
      </c>
      <c r="Y21" s="91" t="s">
        <v>37</v>
      </c>
      <c r="Z21" s="91" t="s">
        <v>72</v>
      </c>
    </row>
    <row r="22" spans="1:26" s="1" customFormat="1" ht="25.5" customHeight="1">
      <c r="A22" s="94" t="s">
        <v>9</v>
      </c>
      <c r="B22" s="95">
        <f t="shared" si="28"/>
        <v>34</v>
      </c>
      <c r="C22" s="96">
        <v>18</v>
      </c>
      <c r="D22" s="97">
        <f t="shared" si="29"/>
        <v>52.941176470588232</v>
      </c>
      <c r="E22" s="98">
        <v>10</v>
      </c>
      <c r="F22" s="99">
        <f t="shared" si="30"/>
        <v>29.411764705882351</v>
      </c>
      <c r="G22" s="100">
        <v>6</v>
      </c>
      <c r="H22" s="97">
        <f t="shared" si="31"/>
        <v>17.647058823529413</v>
      </c>
      <c r="I22" s="101"/>
      <c r="J22" s="102">
        <f t="shared" si="32"/>
        <v>0</v>
      </c>
      <c r="K22" s="124">
        <f t="shared" si="33"/>
        <v>100</v>
      </c>
      <c r="L22" s="104" t="s">
        <v>32</v>
      </c>
      <c r="M22" s="104" t="s">
        <v>57</v>
      </c>
      <c r="O22" s="95">
        <f t="shared" si="34"/>
        <v>34</v>
      </c>
      <c r="P22" s="96">
        <v>9</v>
      </c>
      <c r="Q22" s="97">
        <f t="shared" si="35"/>
        <v>26.470588235294116</v>
      </c>
      <c r="R22" s="101">
        <v>19</v>
      </c>
      <c r="S22" s="105">
        <f t="shared" si="36"/>
        <v>55.882352941176471</v>
      </c>
      <c r="T22" s="100">
        <v>4</v>
      </c>
      <c r="U22" s="97">
        <f t="shared" si="37"/>
        <v>11.764705882352942</v>
      </c>
      <c r="V22" s="101">
        <v>2</v>
      </c>
      <c r="W22" s="102">
        <f t="shared" si="38"/>
        <v>5.882352941176471</v>
      </c>
      <c r="X22" s="124">
        <f t="shared" si="39"/>
        <v>94.117647058823536</v>
      </c>
      <c r="Y22" s="104" t="s">
        <v>43</v>
      </c>
      <c r="Z22" s="104" t="s">
        <v>73</v>
      </c>
    </row>
    <row r="23" spans="1:26" s="1" customFormat="1" ht="25.5" customHeight="1">
      <c r="A23" s="125" t="s">
        <v>25</v>
      </c>
      <c r="B23" s="45">
        <f>SUM(B19:B22)</f>
        <v>163</v>
      </c>
      <c r="C23" s="126">
        <f>SUM(C19:C22)</f>
        <v>96</v>
      </c>
      <c r="D23" s="127">
        <f t="shared" si="29"/>
        <v>58.895705521472394</v>
      </c>
      <c r="E23" s="128">
        <f>SUM(E19:E22)</f>
        <v>45</v>
      </c>
      <c r="F23" s="129">
        <f t="shared" si="30"/>
        <v>27.607361963190183</v>
      </c>
      <c r="G23" s="130">
        <f>SUM(G19:G22)</f>
        <v>20</v>
      </c>
      <c r="H23" s="127">
        <f t="shared" si="31"/>
        <v>12.269938650306749</v>
      </c>
      <c r="I23" s="131">
        <f>SUM(I19:I22)</f>
        <v>2</v>
      </c>
      <c r="J23" s="132">
        <f t="shared" si="32"/>
        <v>1.2269938650306749</v>
      </c>
      <c r="K23" s="133">
        <f t="shared" si="33"/>
        <v>98.773006134969322</v>
      </c>
      <c r="L23" s="45"/>
      <c r="M23" s="45"/>
      <c r="O23" s="45">
        <f>SUM(O19:O22)</f>
        <v>161</v>
      </c>
      <c r="P23" s="126">
        <f>SUM(P19:P22)</f>
        <v>113</v>
      </c>
      <c r="Q23" s="134">
        <f t="shared" si="35"/>
        <v>70.186335403726702</v>
      </c>
      <c r="R23" s="135">
        <f>SUM(R19:R22)</f>
        <v>37</v>
      </c>
      <c r="S23" s="136">
        <f t="shared" si="36"/>
        <v>22.981366459627328</v>
      </c>
      <c r="T23" s="137">
        <f>SUM(T19:T22)</f>
        <v>9</v>
      </c>
      <c r="U23" s="134">
        <f t="shared" si="37"/>
        <v>5.5900621118012426</v>
      </c>
      <c r="V23" s="135">
        <f>SUM(V19:V22)</f>
        <v>2</v>
      </c>
      <c r="W23" s="138">
        <f t="shared" si="38"/>
        <v>1.2422360248447204</v>
      </c>
      <c r="X23" s="133">
        <f t="shared" si="39"/>
        <v>98.757763975155285</v>
      </c>
      <c r="Y23" s="45"/>
      <c r="Z23" s="45"/>
    </row>
    <row r="24" spans="1:26" s="17" customFormat="1" ht="21.75" customHeight="1">
      <c r="A24" s="29" t="s">
        <v>0</v>
      </c>
      <c r="B24" s="19" t="s">
        <v>22</v>
      </c>
      <c r="C24" s="30" t="s">
        <v>19</v>
      </c>
      <c r="D24" s="31" t="s">
        <v>15</v>
      </c>
      <c r="E24" s="30" t="s">
        <v>19</v>
      </c>
      <c r="F24" s="48" t="s">
        <v>15</v>
      </c>
      <c r="G24" s="33" t="s">
        <v>19</v>
      </c>
      <c r="H24" s="31" t="s">
        <v>15</v>
      </c>
      <c r="I24" s="32" t="s">
        <v>19</v>
      </c>
      <c r="J24" s="24" t="s">
        <v>15</v>
      </c>
      <c r="K24" s="19" t="s">
        <v>21</v>
      </c>
      <c r="L24" s="156"/>
      <c r="M24" s="16"/>
      <c r="N24" s="157"/>
      <c r="O24" s="19" t="s">
        <v>22</v>
      </c>
      <c r="P24" s="30" t="s">
        <v>19</v>
      </c>
      <c r="Q24" s="31" t="s">
        <v>15</v>
      </c>
      <c r="R24" s="32" t="s">
        <v>19</v>
      </c>
      <c r="S24" s="24" t="s">
        <v>15</v>
      </c>
      <c r="T24" s="33" t="s">
        <v>19</v>
      </c>
      <c r="U24" s="31" t="s">
        <v>15</v>
      </c>
      <c r="V24" s="32" t="s">
        <v>19</v>
      </c>
      <c r="W24" s="24" t="s">
        <v>15</v>
      </c>
      <c r="X24" s="19" t="s">
        <v>21</v>
      </c>
      <c r="Y24" s="16"/>
      <c r="Z24" s="16"/>
    </row>
    <row r="25" spans="1:26" s="1" customFormat="1" ht="25.5" customHeight="1">
      <c r="A25" s="57" t="s">
        <v>44</v>
      </c>
    </row>
    <row r="26" spans="1:26" s="1" customFormat="1" ht="22.5" customHeight="1">
      <c r="A26" s="3"/>
      <c r="B26" s="45"/>
      <c r="C26" s="43"/>
      <c r="D26" s="5" t="s">
        <v>20</v>
      </c>
      <c r="E26" s="56"/>
      <c r="F26" s="5" t="s">
        <v>17</v>
      </c>
      <c r="G26" s="8"/>
      <c r="H26" s="7" t="s">
        <v>16</v>
      </c>
      <c r="I26" s="8"/>
      <c r="J26" s="7" t="s">
        <v>18</v>
      </c>
      <c r="K26" s="67" t="s">
        <v>36</v>
      </c>
      <c r="L26" s="5" t="s">
        <v>26</v>
      </c>
      <c r="M26" s="7" t="s">
        <v>35</v>
      </c>
    </row>
    <row r="27" spans="1:26" s="17" customFormat="1" ht="20.25" customHeight="1">
      <c r="A27" s="9" t="s">
        <v>0</v>
      </c>
      <c r="B27" s="10" t="s">
        <v>22</v>
      </c>
      <c r="C27" s="11" t="s">
        <v>19</v>
      </c>
      <c r="D27" s="12" t="s">
        <v>15</v>
      </c>
      <c r="E27" s="11" t="s">
        <v>19</v>
      </c>
      <c r="F27" s="46" t="s">
        <v>15</v>
      </c>
      <c r="G27" s="11" t="s">
        <v>19</v>
      </c>
      <c r="H27" s="12" t="s">
        <v>15</v>
      </c>
      <c r="I27" s="13" t="s">
        <v>19</v>
      </c>
      <c r="J27" s="14" t="s">
        <v>15</v>
      </c>
      <c r="K27" s="15" t="s">
        <v>21</v>
      </c>
      <c r="L27" s="2" t="s">
        <v>26</v>
      </c>
      <c r="M27" s="2" t="s">
        <v>35</v>
      </c>
    </row>
    <row r="28" spans="1:26" s="17" customFormat="1" ht="24.75" customHeight="1">
      <c r="A28" s="68" t="s">
        <v>1</v>
      </c>
      <c r="B28" s="69">
        <f>C28+E28+G28+I28</f>
        <v>44</v>
      </c>
      <c r="C28" s="70">
        <v>27</v>
      </c>
      <c r="D28" s="139">
        <f>C28*100/B28</f>
        <v>61.363636363636367</v>
      </c>
      <c r="E28" s="70">
        <v>17</v>
      </c>
      <c r="F28" s="140">
        <f>E28*100/B28</f>
        <v>38.636363636363633</v>
      </c>
      <c r="G28" s="141"/>
      <c r="H28" s="139">
        <f>G28*100/B28</f>
        <v>0</v>
      </c>
      <c r="I28" s="142"/>
      <c r="J28" s="143">
        <f>I28*100/B28</f>
        <v>0</v>
      </c>
      <c r="K28" s="80">
        <f>(G28+E28+C28)*100/B28</f>
        <v>100</v>
      </c>
      <c r="L28" s="78" t="s">
        <v>45</v>
      </c>
      <c r="M28" s="78" t="s">
        <v>74</v>
      </c>
    </row>
    <row r="29" spans="1:26" s="17" customFormat="1" ht="24.75" customHeight="1">
      <c r="A29" s="81" t="s">
        <v>2</v>
      </c>
      <c r="B29" s="82">
        <f t="shared" ref="B29:B32" si="40">C29+E29+G29+I29</f>
        <v>43</v>
      </c>
      <c r="C29" s="83">
        <v>29</v>
      </c>
      <c r="D29" s="144">
        <f t="shared" ref="D29:D33" si="41">C29*100/B29</f>
        <v>67.441860465116278</v>
      </c>
      <c r="E29" s="83">
        <v>10</v>
      </c>
      <c r="F29" s="145">
        <f t="shared" ref="F29:F33" si="42">E29*100/B29</f>
        <v>23.255813953488371</v>
      </c>
      <c r="G29" s="146">
        <v>3</v>
      </c>
      <c r="H29" s="144">
        <f t="shared" ref="H29:H33" si="43">G29*100/B29</f>
        <v>6.9767441860465116</v>
      </c>
      <c r="I29" s="147">
        <v>1</v>
      </c>
      <c r="J29" s="148">
        <f t="shared" ref="J29:J33" si="44">I29*100/B29</f>
        <v>2.3255813953488373</v>
      </c>
      <c r="K29" s="93">
        <f t="shared" ref="K29:K33" si="45">(G29+E29+C29)*100/B29</f>
        <v>97.674418604651166</v>
      </c>
      <c r="L29" s="91" t="s">
        <v>45</v>
      </c>
      <c r="M29" s="91" t="s">
        <v>75</v>
      </c>
    </row>
    <row r="30" spans="1:26" s="17" customFormat="1" ht="24.75" customHeight="1">
      <c r="A30" s="81" t="s">
        <v>3</v>
      </c>
      <c r="B30" s="82">
        <f t="shared" si="40"/>
        <v>38</v>
      </c>
      <c r="C30" s="83">
        <v>17</v>
      </c>
      <c r="D30" s="144">
        <f t="shared" si="41"/>
        <v>44.736842105263158</v>
      </c>
      <c r="E30" s="83">
        <v>17</v>
      </c>
      <c r="F30" s="145">
        <f t="shared" si="42"/>
        <v>44.736842105263158</v>
      </c>
      <c r="G30" s="146">
        <v>3</v>
      </c>
      <c r="H30" s="144">
        <f t="shared" si="43"/>
        <v>7.8947368421052628</v>
      </c>
      <c r="I30" s="147">
        <v>1</v>
      </c>
      <c r="J30" s="148">
        <f t="shared" si="44"/>
        <v>2.6315789473684212</v>
      </c>
      <c r="K30" s="93">
        <f t="shared" si="45"/>
        <v>97.368421052631575</v>
      </c>
      <c r="L30" s="91" t="s">
        <v>46</v>
      </c>
      <c r="M30" s="91" t="s">
        <v>76</v>
      </c>
    </row>
    <row r="31" spans="1:26" s="17" customFormat="1" ht="24.75" customHeight="1">
      <c r="A31" s="81" t="s">
        <v>4</v>
      </c>
      <c r="B31" s="82">
        <f t="shared" si="40"/>
        <v>39</v>
      </c>
      <c r="C31" s="83">
        <v>17</v>
      </c>
      <c r="D31" s="144">
        <f t="shared" si="41"/>
        <v>43.589743589743591</v>
      </c>
      <c r="E31" s="83">
        <v>12</v>
      </c>
      <c r="F31" s="145">
        <f t="shared" si="42"/>
        <v>30.76923076923077</v>
      </c>
      <c r="G31" s="146">
        <v>8</v>
      </c>
      <c r="H31" s="144">
        <f t="shared" si="43"/>
        <v>20.512820512820515</v>
      </c>
      <c r="I31" s="147">
        <v>2</v>
      </c>
      <c r="J31" s="148">
        <f t="shared" si="44"/>
        <v>5.1282051282051286</v>
      </c>
      <c r="K31" s="93">
        <f t="shared" si="45"/>
        <v>94.871794871794876</v>
      </c>
      <c r="L31" s="91" t="s">
        <v>45</v>
      </c>
      <c r="M31" s="91" t="s">
        <v>77</v>
      </c>
    </row>
    <row r="32" spans="1:26" s="17" customFormat="1" ht="24.75" customHeight="1">
      <c r="A32" s="94" t="s">
        <v>5</v>
      </c>
      <c r="B32" s="95">
        <f t="shared" si="40"/>
        <v>41</v>
      </c>
      <c r="C32" s="96">
        <v>5</v>
      </c>
      <c r="D32" s="149">
        <f t="shared" si="41"/>
        <v>12.195121951219512</v>
      </c>
      <c r="E32" s="96">
        <v>18</v>
      </c>
      <c r="F32" s="150">
        <f t="shared" si="42"/>
        <v>43.902439024390247</v>
      </c>
      <c r="G32" s="151">
        <v>13</v>
      </c>
      <c r="H32" s="149">
        <f t="shared" si="43"/>
        <v>31.707317073170731</v>
      </c>
      <c r="I32" s="152">
        <v>5</v>
      </c>
      <c r="J32" s="153">
        <f t="shared" si="44"/>
        <v>12.195121951219512</v>
      </c>
      <c r="K32" s="106">
        <f t="shared" si="45"/>
        <v>87.804878048780495</v>
      </c>
      <c r="L32" s="104" t="s">
        <v>46</v>
      </c>
      <c r="M32" s="104" t="s">
        <v>78</v>
      </c>
    </row>
    <row r="33" spans="1:13" s="17" customFormat="1" ht="21" customHeight="1">
      <c r="A33" s="18" t="s">
        <v>23</v>
      </c>
      <c r="B33" s="19">
        <f>SUM(B28:B32)</f>
        <v>205</v>
      </c>
      <c r="C33" s="20">
        <f>SUM(C28:C32)</f>
        <v>95</v>
      </c>
      <c r="D33" s="21">
        <f t="shared" si="41"/>
        <v>46.341463414634148</v>
      </c>
      <c r="E33" s="20">
        <f>SUM(E28:E32)</f>
        <v>74</v>
      </c>
      <c r="F33" s="47">
        <f t="shared" si="42"/>
        <v>36.097560975609753</v>
      </c>
      <c r="G33" s="23">
        <f>SUM(G28:G32)</f>
        <v>27</v>
      </c>
      <c r="H33" s="21">
        <f t="shared" si="43"/>
        <v>13.170731707317072</v>
      </c>
      <c r="I33" s="22">
        <f>SUM(I28:I32)</f>
        <v>9</v>
      </c>
      <c r="J33" s="24">
        <f t="shared" si="44"/>
        <v>4.3902439024390247</v>
      </c>
      <c r="K33" s="25">
        <f t="shared" si="45"/>
        <v>95.609756097560975</v>
      </c>
      <c r="L33" s="19"/>
      <c r="M33" s="19"/>
    </row>
    <row r="34" spans="1:13" s="17" customFormat="1" ht="23.25" customHeight="1">
      <c r="A34" s="29" t="s">
        <v>0</v>
      </c>
      <c r="B34" s="19" t="s">
        <v>22</v>
      </c>
      <c r="C34" s="30" t="s">
        <v>19</v>
      </c>
      <c r="D34" s="12" t="s">
        <v>15</v>
      </c>
      <c r="E34" s="11" t="s">
        <v>19</v>
      </c>
      <c r="F34" s="46" t="s">
        <v>15</v>
      </c>
      <c r="G34" s="11" t="s">
        <v>19</v>
      </c>
      <c r="H34" s="12" t="s">
        <v>15</v>
      </c>
      <c r="I34" s="13" t="s">
        <v>19</v>
      </c>
      <c r="J34" s="14" t="s">
        <v>15</v>
      </c>
      <c r="K34" s="15" t="s">
        <v>21</v>
      </c>
      <c r="L34" s="2" t="s">
        <v>26</v>
      </c>
      <c r="M34" s="2" t="s">
        <v>35</v>
      </c>
    </row>
    <row r="35" spans="1:13" s="17" customFormat="1" ht="23.25" customHeight="1">
      <c r="A35" s="68" t="s">
        <v>10</v>
      </c>
      <c r="B35" s="69">
        <f>C35+E35+G35+I35</f>
        <v>46</v>
      </c>
      <c r="C35" s="70">
        <v>25</v>
      </c>
      <c r="D35" s="139">
        <f>C35*100/B35</f>
        <v>54.347826086956523</v>
      </c>
      <c r="E35" s="70">
        <v>18</v>
      </c>
      <c r="F35" s="140">
        <f>E35*100/B35</f>
        <v>39.130434782608695</v>
      </c>
      <c r="G35" s="141">
        <v>3</v>
      </c>
      <c r="H35" s="139">
        <f>G35*100/B35</f>
        <v>6.5217391304347823</v>
      </c>
      <c r="I35" s="142"/>
      <c r="J35" s="143">
        <f>I35*100/B35</f>
        <v>0</v>
      </c>
      <c r="K35" s="107">
        <f>(G35+E35+C35)*100/B35</f>
        <v>100</v>
      </c>
      <c r="L35" s="78" t="s">
        <v>46</v>
      </c>
      <c r="M35" s="78" t="s">
        <v>79</v>
      </c>
    </row>
    <row r="36" spans="1:13" s="17" customFormat="1" ht="23.25" customHeight="1">
      <c r="A36" s="81" t="s">
        <v>11</v>
      </c>
      <c r="B36" s="82">
        <f t="shared" ref="B36:B39" si="46">C36+E36+G36+I36</f>
        <v>42</v>
      </c>
      <c r="C36" s="83">
        <v>24</v>
      </c>
      <c r="D36" s="144">
        <f t="shared" ref="D36:D41" si="47">C36*100/B36</f>
        <v>57.142857142857146</v>
      </c>
      <c r="E36" s="83">
        <v>15</v>
      </c>
      <c r="F36" s="145">
        <f t="shared" ref="F36:F41" si="48">E36*100/B36</f>
        <v>35.714285714285715</v>
      </c>
      <c r="G36" s="146">
        <v>3</v>
      </c>
      <c r="H36" s="144">
        <f t="shared" ref="H36:H41" si="49">G36*100/B36</f>
        <v>7.1428571428571432</v>
      </c>
      <c r="I36" s="147"/>
      <c r="J36" s="148">
        <f t="shared" ref="J36:J41" si="50">I36*100/B36</f>
        <v>0</v>
      </c>
      <c r="K36" s="109">
        <f t="shared" ref="K36:K41" si="51">(G36+E36+C36)*100/B36</f>
        <v>100</v>
      </c>
      <c r="L36" s="91" t="s">
        <v>47</v>
      </c>
      <c r="M36" s="91" t="s">
        <v>80</v>
      </c>
    </row>
    <row r="37" spans="1:13" s="17" customFormat="1" ht="23.25" customHeight="1">
      <c r="A37" s="81" t="s">
        <v>12</v>
      </c>
      <c r="B37" s="82">
        <f t="shared" si="46"/>
        <v>41</v>
      </c>
      <c r="C37" s="83">
        <v>13</v>
      </c>
      <c r="D37" s="144">
        <f t="shared" si="47"/>
        <v>31.707317073170731</v>
      </c>
      <c r="E37" s="83">
        <v>19</v>
      </c>
      <c r="F37" s="145">
        <f t="shared" si="48"/>
        <v>46.341463414634148</v>
      </c>
      <c r="G37" s="146">
        <v>6</v>
      </c>
      <c r="H37" s="144">
        <f t="shared" si="49"/>
        <v>14.634146341463415</v>
      </c>
      <c r="I37" s="147">
        <v>3</v>
      </c>
      <c r="J37" s="148">
        <f t="shared" si="50"/>
        <v>7.3170731707317076</v>
      </c>
      <c r="K37" s="109">
        <f t="shared" si="51"/>
        <v>92.682926829268297</v>
      </c>
      <c r="L37" s="91" t="s">
        <v>47</v>
      </c>
      <c r="M37" s="91" t="s">
        <v>81</v>
      </c>
    </row>
    <row r="38" spans="1:13" s="17" customFormat="1" ht="23.25" customHeight="1">
      <c r="A38" s="81" t="s">
        <v>13</v>
      </c>
      <c r="B38" s="82">
        <f t="shared" si="46"/>
        <v>30</v>
      </c>
      <c r="C38" s="83">
        <v>4</v>
      </c>
      <c r="D38" s="144">
        <f t="shared" si="47"/>
        <v>13.333333333333334</v>
      </c>
      <c r="E38" s="83">
        <v>21</v>
      </c>
      <c r="F38" s="145">
        <f t="shared" si="48"/>
        <v>70</v>
      </c>
      <c r="G38" s="146">
        <v>5</v>
      </c>
      <c r="H38" s="144">
        <f t="shared" si="49"/>
        <v>16.666666666666668</v>
      </c>
      <c r="I38" s="147"/>
      <c r="J38" s="148">
        <f t="shared" si="50"/>
        <v>0</v>
      </c>
      <c r="K38" s="109">
        <f t="shared" si="51"/>
        <v>100</v>
      </c>
      <c r="L38" s="91" t="s">
        <v>47</v>
      </c>
      <c r="M38" s="91" t="s">
        <v>82</v>
      </c>
    </row>
    <row r="39" spans="1:13" s="17" customFormat="1" ht="23.25" customHeight="1">
      <c r="A39" s="81" t="s">
        <v>14</v>
      </c>
      <c r="B39" s="82">
        <f t="shared" si="46"/>
        <v>38</v>
      </c>
      <c r="C39" s="83">
        <v>4</v>
      </c>
      <c r="D39" s="144">
        <f t="shared" si="47"/>
        <v>10.526315789473685</v>
      </c>
      <c r="E39" s="83">
        <v>16</v>
      </c>
      <c r="F39" s="145">
        <f t="shared" si="48"/>
        <v>42.10526315789474</v>
      </c>
      <c r="G39" s="146">
        <v>11</v>
      </c>
      <c r="H39" s="144">
        <f t="shared" si="49"/>
        <v>28.94736842105263</v>
      </c>
      <c r="I39" s="147">
        <v>7</v>
      </c>
      <c r="J39" s="148">
        <f t="shared" si="50"/>
        <v>18.421052631578949</v>
      </c>
      <c r="K39" s="109">
        <f t="shared" si="51"/>
        <v>81.578947368421055</v>
      </c>
      <c r="L39" s="91" t="s">
        <v>46</v>
      </c>
      <c r="M39" s="91" t="s">
        <v>83</v>
      </c>
    </row>
    <row r="40" spans="1:13" s="17" customFormat="1" ht="23.25" customHeight="1">
      <c r="A40" s="94" t="s">
        <v>88</v>
      </c>
      <c r="B40" s="95">
        <v>37</v>
      </c>
      <c r="C40" s="96"/>
      <c r="D40" s="149"/>
      <c r="E40" s="96"/>
      <c r="F40" s="150">
        <v>46</v>
      </c>
      <c r="G40" s="151"/>
      <c r="H40" s="149">
        <v>30</v>
      </c>
      <c r="I40" s="152"/>
      <c r="J40" s="153">
        <v>24</v>
      </c>
      <c r="K40" s="111">
        <v>76</v>
      </c>
      <c r="L40" s="104" t="s">
        <v>90</v>
      </c>
      <c r="M40" s="104" t="s">
        <v>92</v>
      </c>
    </row>
    <row r="41" spans="1:13" s="17" customFormat="1" ht="25.5" customHeight="1">
      <c r="A41" s="125" t="s">
        <v>24</v>
      </c>
      <c r="B41" s="45">
        <f>SUM(B35:B39)</f>
        <v>197</v>
      </c>
      <c r="C41" s="126">
        <f>SUM(C35:C39)</f>
        <v>70</v>
      </c>
      <c r="D41" s="134">
        <f t="shared" si="47"/>
        <v>35.532994923857871</v>
      </c>
      <c r="E41" s="126">
        <f>SUM(E35:E39)</f>
        <v>89</v>
      </c>
      <c r="F41" s="154">
        <f t="shared" si="48"/>
        <v>45.17766497461929</v>
      </c>
      <c r="G41" s="137"/>
      <c r="H41" s="134">
        <f t="shared" si="49"/>
        <v>0</v>
      </c>
      <c r="I41" s="135"/>
      <c r="J41" s="138">
        <f t="shared" si="50"/>
        <v>0</v>
      </c>
      <c r="K41" s="155">
        <f t="shared" si="51"/>
        <v>80.710659898477161</v>
      </c>
      <c r="L41" s="45"/>
      <c r="M41" s="45"/>
    </row>
    <row r="42" spans="1:13" s="17" customFormat="1" ht="21" customHeight="1">
      <c r="A42" s="26" t="s">
        <v>0</v>
      </c>
      <c r="B42" s="27" t="s">
        <v>22</v>
      </c>
      <c r="C42" s="35" t="s">
        <v>19</v>
      </c>
      <c r="D42" s="36" t="s">
        <v>15</v>
      </c>
      <c r="E42" s="35" t="s">
        <v>19</v>
      </c>
      <c r="F42" s="49" t="s">
        <v>15</v>
      </c>
      <c r="G42" s="39" t="s">
        <v>19</v>
      </c>
      <c r="H42" s="36" t="s">
        <v>15</v>
      </c>
      <c r="I42" s="37" t="s">
        <v>19</v>
      </c>
      <c r="J42" s="38" t="s">
        <v>15</v>
      </c>
      <c r="K42" s="27" t="s">
        <v>21</v>
      </c>
      <c r="L42" s="5" t="s">
        <v>26</v>
      </c>
      <c r="M42" s="7" t="s">
        <v>35</v>
      </c>
    </row>
    <row r="43" spans="1:13" s="17" customFormat="1" ht="25.5" customHeight="1">
      <c r="A43" s="68" t="s">
        <v>6</v>
      </c>
      <c r="B43" s="69">
        <f>C43+E43+G43+I43</f>
        <v>45</v>
      </c>
      <c r="C43" s="70">
        <v>27</v>
      </c>
      <c r="D43" s="139">
        <f>C43*100/B43</f>
        <v>60</v>
      </c>
      <c r="E43" s="70">
        <v>13</v>
      </c>
      <c r="F43" s="140">
        <f>E43*100/B43</f>
        <v>28.888888888888889</v>
      </c>
      <c r="G43" s="141">
        <v>3</v>
      </c>
      <c r="H43" s="139">
        <f>G43*100/B43</f>
        <v>6.666666666666667</v>
      </c>
      <c r="I43" s="142">
        <v>2</v>
      </c>
      <c r="J43" s="143">
        <f>I43*100/B43</f>
        <v>4.4444444444444446</v>
      </c>
      <c r="K43" s="122">
        <f>(G43+E43+C43)*100/B43</f>
        <v>95.555555555555557</v>
      </c>
      <c r="L43" s="78" t="s">
        <v>47</v>
      </c>
      <c r="M43" s="78" t="s">
        <v>84</v>
      </c>
    </row>
    <row r="44" spans="1:13" s="17" customFormat="1" ht="25.5" customHeight="1">
      <c r="A44" s="81" t="s">
        <v>7</v>
      </c>
      <c r="B44" s="82">
        <f t="shared" ref="B44:B46" si="52">C44+E44+G44+I44</f>
        <v>43</v>
      </c>
      <c r="C44" s="83">
        <v>18</v>
      </c>
      <c r="D44" s="144">
        <f t="shared" ref="D44:D47" si="53">C44*100/B44</f>
        <v>41.860465116279073</v>
      </c>
      <c r="E44" s="83">
        <v>19</v>
      </c>
      <c r="F44" s="145">
        <f t="shared" ref="F44:F47" si="54">E44*100/B44</f>
        <v>44.186046511627907</v>
      </c>
      <c r="G44" s="146">
        <v>6</v>
      </c>
      <c r="H44" s="144">
        <f t="shared" ref="H44:H47" si="55">G44*100/B44</f>
        <v>13.953488372093023</v>
      </c>
      <c r="I44" s="147"/>
      <c r="J44" s="148">
        <f t="shared" ref="J44:J47" si="56">I44*100/B44</f>
        <v>0</v>
      </c>
      <c r="K44" s="123">
        <f t="shared" ref="K44:K47" si="57">(G44+E44+C44)*100/B44</f>
        <v>100</v>
      </c>
      <c r="L44" s="91" t="s">
        <v>45</v>
      </c>
      <c r="M44" s="91" t="s">
        <v>85</v>
      </c>
    </row>
    <row r="45" spans="1:13" s="17" customFormat="1" ht="25.5" customHeight="1">
      <c r="A45" s="81" t="s">
        <v>8</v>
      </c>
      <c r="B45" s="82">
        <f t="shared" si="52"/>
        <v>40</v>
      </c>
      <c r="C45" s="83">
        <v>9</v>
      </c>
      <c r="D45" s="144">
        <f t="shared" si="53"/>
        <v>22.5</v>
      </c>
      <c r="E45" s="83">
        <v>17</v>
      </c>
      <c r="F45" s="145">
        <f t="shared" si="54"/>
        <v>42.5</v>
      </c>
      <c r="G45" s="146">
        <v>9</v>
      </c>
      <c r="H45" s="144">
        <f t="shared" si="55"/>
        <v>22.5</v>
      </c>
      <c r="I45" s="147">
        <v>5</v>
      </c>
      <c r="J45" s="148">
        <f t="shared" si="56"/>
        <v>12.5</v>
      </c>
      <c r="K45" s="123">
        <f t="shared" si="57"/>
        <v>87.5</v>
      </c>
      <c r="L45" s="91" t="s">
        <v>47</v>
      </c>
      <c r="M45" s="91" t="s">
        <v>86</v>
      </c>
    </row>
    <row r="46" spans="1:13" s="17" customFormat="1" ht="25.5" customHeight="1">
      <c r="A46" s="94" t="s">
        <v>9</v>
      </c>
      <c r="B46" s="95">
        <f t="shared" si="52"/>
        <v>34</v>
      </c>
      <c r="C46" s="96">
        <v>9</v>
      </c>
      <c r="D46" s="149">
        <f t="shared" si="53"/>
        <v>26.470588235294116</v>
      </c>
      <c r="E46" s="96">
        <v>19</v>
      </c>
      <c r="F46" s="150">
        <f t="shared" si="54"/>
        <v>55.882352941176471</v>
      </c>
      <c r="G46" s="151">
        <v>4</v>
      </c>
      <c r="H46" s="149">
        <f t="shared" si="55"/>
        <v>11.764705882352942</v>
      </c>
      <c r="I46" s="152">
        <v>2</v>
      </c>
      <c r="J46" s="153">
        <f t="shared" si="56"/>
        <v>5.882352941176471</v>
      </c>
      <c r="K46" s="124">
        <f t="shared" si="57"/>
        <v>94.117647058823536</v>
      </c>
      <c r="L46" s="104" t="s">
        <v>45</v>
      </c>
      <c r="M46" s="104" t="s">
        <v>87</v>
      </c>
    </row>
    <row r="47" spans="1:13" s="17" customFormat="1" ht="21.75" customHeight="1">
      <c r="A47" s="18" t="s">
        <v>25</v>
      </c>
      <c r="B47" s="19">
        <f>SUM(B43:B46)</f>
        <v>162</v>
      </c>
      <c r="C47" s="20"/>
      <c r="D47" s="21">
        <f t="shared" si="53"/>
        <v>0</v>
      </c>
      <c r="E47" s="20"/>
      <c r="F47" s="47">
        <f t="shared" si="54"/>
        <v>0</v>
      </c>
      <c r="G47" s="23"/>
      <c r="H47" s="21">
        <f t="shared" si="55"/>
        <v>0</v>
      </c>
      <c r="I47" s="22"/>
      <c r="J47" s="24">
        <f t="shared" si="56"/>
        <v>0</v>
      </c>
      <c r="K47" s="40">
        <f t="shared" si="57"/>
        <v>0</v>
      </c>
      <c r="L47" s="19"/>
      <c r="M47" s="19"/>
    </row>
    <row r="48" spans="1:13" ht="19.5">
      <c r="A48" s="26"/>
      <c r="B48" s="6"/>
      <c r="C48" s="8"/>
      <c r="D48" s="7" t="s">
        <v>20</v>
      </c>
      <c r="E48" s="56"/>
      <c r="F48" s="56" t="s">
        <v>17</v>
      </c>
      <c r="G48" s="8"/>
      <c r="H48" s="7" t="s">
        <v>16</v>
      </c>
      <c r="I48" s="8"/>
      <c r="J48" s="7" t="s">
        <v>18</v>
      </c>
      <c r="K48" s="67" t="s">
        <v>36</v>
      </c>
      <c r="L48" s="5" t="s">
        <v>26</v>
      </c>
      <c r="M48" s="7" t="s">
        <v>35</v>
      </c>
    </row>
  </sheetData>
  <pageMargins left="0.3" right="0.3" top="0.25" bottom="0.2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Nhulam</dc:creator>
  <cp:lastModifiedBy>Nhulam</cp:lastModifiedBy>
  <cp:lastPrinted>2016-12-31T08:27:39Z</cp:lastPrinted>
  <dcterms:created xsi:type="dcterms:W3CDTF">2016-10-31T07:20:23Z</dcterms:created>
  <dcterms:modified xsi:type="dcterms:W3CDTF">2016-12-31T08:39:42Z</dcterms:modified>
</cp:coreProperties>
</file>